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ybkina\Desktop\"/>
    </mc:Choice>
  </mc:AlternateContent>
  <bookViews>
    <workbookView xWindow="120" yWindow="30" windowWidth="15180" windowHeight="7815"/>
  </bookViews>
  <sheets>
    <sheet name="СЕМ Форма 3 - б" sheetId="2" r:id="rId1"/>
  </sheets>
  <definedNames>
    <definedName name="_xlnm.Print_Area" localSheetId="0">'СЕМ Форма 3 - б'!$A$1:$DD$145,'СЕМ Форма 3 - б'!$DS$10</definedName>
  </definedNames>
  <calcPr calcId="162913"/>
</workbook>
</file>

<file path=xl/calcChain.xml><?xml version="1.0" encoding="utf-8"?>
<calcChain xmlns="http://schemas.openxmlformats.org/spreadsheetml/2006/main">
  <c r="BM131" i="2" l="1"/>
  <c r="BM125" i="2"/>
  <c r="BM119" i="2"/>
  <c r="BM113" i="2"/>
  <c r="AV113" i="2" s="1"/>
  <c r="AV117" i="2" s="1"/>
  <c r="BM107" i="2"/>
  <c r="BM101" i="2"/>
  <c r="BM95" i="2"/>
  <c r="BM89" i="2"/>
  <c r="CA89" i="2" s="1"/>
  <c r="CA93" i="2" s="1"/>
  <c r="BM83" i="2"/>
  <c r="BM87" i="2" s="1"/>
  <c r="BM77" i="2"/>
  <c r="BM81" i="2" s="1"/>
  <c r="BM71" i="2"/>
  <c r="BM65" i="2"/>
  <c r="BM69" i="2" s="1"/>
  <c r="BM59" i="2"/>
  <c r="BM53" i="2"/>
  <c r="BM57" i="2" s="1"/>
  <c r="BM47" i="2"/>
  <c r="BM41" i="2"/>
  <c r="BM45" i="2" s="1"/>
  <c r="BM35" i="2"/>
  <c r="BM29" i="2"/>
  <c r="BM23" i="2"/>
  <c r="BM17" i="2"/>
  <c r="AV17" i="2" s="1"/>
  <c r="AV21" i="2" s="1"/>
  <c r="BM11" i="2"/>
  <c r="AV11" i="2"/>
  <c r="BM51" i="2"/>
  <c r="BM135" i="2"/>
  <c r="CA131" i="2"/>
  <c r="CA135" i="2" s="1"/>
  <c r="AV131" i="2"/>
  <c r="AV135" i="2" s="1"/>
  <c r="BM129" i="2"/>
  <c r="CA125" i="2"/>
  <c r="CA129" i="2" s="1"/>
  <c r="AV125" i="2"/>
  <c r="AV129" i="2" s="1"/>
  <c r="BM123" i="2"/>
  <c r="CA119" i="2"/>
  <c r="CA123" i="2" s="1"/>
  <c r="AV119" i="2"/>
  <c r="AV123" i="2" s="1"/>
  <c r="BM111" i="2"/>
  <c r="CA107" i="2"/>
  <c r="CA111" i="2" s="1"/>
  <c r="AV107" i="2"/>
  <c r="AV111" i="2" s="1"/>
  <c r="BM105" i="2"/>
  <c r="CA101" i="2"/>
  <c r="CA105" i="2" s="1"/>
  <c r="AV101" i="2"/>
  <c r="AV105" i="2" s="1"/>
  <c r="BM99" i="2"/>
  <c r="CA95" i="2"/>
  <c r="CA99" i="2" s="1"/>
  <c r="AV95" i="2"/>
  <c r="AV99" i="2" s="1"/>
  <c r="BM93" i="2"/>
  <c r="CA83" i="2"/>
  <c r="CA87" i="2" s="1"/>
  <c r="AV83" i="2"/>
  <c r="AV87" i="2" s="1"/>
  <c r="CA77" i="2"/>
  <c r="CA81" i="2" s="1"/>
  <c r="AV77" i="2"/>
  <c r="AV81" i="2" s="1"/>
  <c r="BM75" i="2"/>
  <c r="CA71" i="2"/>
  <c r="CA75" i="2" s="1"/>
  <c r="AV71" i="2"/>
  <c r="AV75" i="2" s="1"/>
  <c r="AV65" i="2"/>
  <c r="AV69" i="2" s="1"/>
  <c r="BM63" i="2"/>
  <c r="CA59" i="2"/>
  <c r="CA63" i="2" s="1"/>
  <c r="AV59" i="2"/>
  <c r="AV63" i="2" s="1"/>
  <c r="AV47" i="2"/>
  <c r="AV51" i="2" s="1"/>
  <c r="BM39" i="2"/>
  <c r="CA35" i="2"/>
  <c r="CA39" i="2" s="1"/>
  <c r="AV35" i="2"/>
  <c r="AV39" i="2" s="1"/>
  <c r="BM33" i="2"/>
  <c r="CA29" i="2"/>
  <c r="CA33" i="2" s="1"/>
  <c r="AV29" i="2"/>
  <c r="AV33" i="2" s="1"/>
  <c r="BM27" i="2"/>
  <c r="CA23" i="2"/>
  <c r="CA27" i="2" s="1"/>
  <c r="AV23" i="2"/>
  <c r="AV27" i="2" s="1"/>
  <c r="AV41" i="2" l="1"/>
  <c r="AV45" i="2" s="1"/>
  <c r="CA65" i="2"/>
  <c r="CA69" i="2" s="1"/>
  <c r="CA41" i="2"/>
  <c r="CA45" i="2" s="1"/>
  <c r="AV89" i="2"/>
  <c r="AV93" i="2" s="1"/>
  <c r="CA113" i="2"/>
  <c r="CA117" i="2" s="1"/>
  <c r="CA17" i="2"/>
  <c r="CA21" i="2" s="1"/>
  <c r="BM117" i="2"/>
  <c r="AV53" i="2"/>
  <c r="AV57" i="2" s="1"/>
  <c r="CA53" i="2"/>
  <c r="CA57" i="2" s="1"/>
  <c r="BM21" i="2"/>
  <c r="CA47" i="2"/>
  <c r="CA51" i="2" s="1"/>
  <c r="AV137" i="2" l="1"/>
  <c r="AV15" i="2"/>
  <c r="BM15" i="2"/>
  <c r="CA11" i="2"/>
  <c r="CA15" i="2" s="1"/>
</calcChain>
</file>

<file path=xl/sharedStrings.xml><?xml version="1.0" encoding="utf-8"?>
<sst xmlns="http://schemas.openxmlformats.org/spreadsheetml/2006/main" count="170" uniqueCount="69">
  <si>
    <t>Форма № 3-б</t>
  </si>
  <si>
    <t xml:space="preserve">Содержание инвестиционной программы СЕМ на </t>
  </si>
  <si>
    <t xml:space="preserve"> г.</t>
  </si>
  <si>
    <t>№
п/п</t>
  </si>
  <si>
    <t>Наименование проекта в рамках инвестиционной программы СЕМ</t>
  </si>
  <si>
    <t>Срок реализации</t>
  </si>
  <si>
    <t>Расходы
на реализацию инвестиционной программы,
всего **
(тыс. руб.)</t>
  </si>
  <si>
    <t>Расходы на реализацию
инвестиционной программы</t>
  </si>
  <si>
    <t xml:space="preserve">в </t>
  </si>
  <si>
    <t xml:space="preserve"> году **</t>
  </si>
  <si>
    <t>начало
(мес./год)</t>
  </si>
  <si>
    <t>окончание
(мес./год)</t>
  </si>
  <si>
    <t>всего
(тыс. руб.)</t>
  </si>
  <si>
    <t>в том числе</t>
  </si>
  <si>
    <t>за счет собственных средств организации
(тыс. руб.)</t>
  </si>
  <si>
    <t>за счет средств бюджетов всех уровней бюджетной системы Российской Федерации ***
(тыс. руб.)</t>
  </si>
  <si>
    <t>1) Капитальное строительство,
в т.ч.:</t>
  </si>
  <si>
    <t>- реконструкция (модернизация);</t>
  </si>
  <si>
    <t>- новое строительство.</t>
  </si>
  <si>
    <t>2) Приобретение внеоборотных активов.</t>
  </si>
  <si>
    <t>3) Долгосрочные финансовые вложения.</t>
  </si>
  <si>
    <t>8</t>
  </si>
  <si>
    <r>
      <t>____</t>
    </r>
    <r>
      <rPr>
        <sz val="11"/>
        <rFont val="Times New Roman"/>
        <family val="1"/>
        <charset val="204"/>
      </rPr>
      <t>*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Раскрывается информация о запланированных в рамках данного проекта инвестициях в разрезе объектов капитального строительства (с разделением по реконструируемым (модернизируемым) объектам и новым объектам), долгосрочных финансовых вложений, приобретаемых внеоборотных активов. При этом детализация приводится по объектам инвестиций, стоимость которых превышает 3 процента от стоимости запланированных инвестиций по соответствующим разделам, но при этом составляет не менее 1 процента суммы запланированных в целом по инвестиционной программе инвестиций.</t>
    </r>
  </si>
  <si>
    <r>
      <t>___</t>
    </r>
    <r>
      <rPr>
        <sz val="11"/>
        <rFont val="Times New Roman"/>
        <family val="1"/>
        <charset val="204"/>
      </rPr>
      <t>**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В текущих ценах.</t>
    </r>
  </si>
  <si>
    <r>
      <t>__</t>
    </r>
    <r>
      <rPr>
        <sz val="11"/>
        <rFont val="Times New Roman"/>
        <family val="1"/>
        <charset val="204"/>
      </rPr>
      <t>***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с детализацией по каждому уровню.</t>
    </r>
  </si>
  <si>
    <t>1</t>
  </si>
  <si>
    <t>Приложение №2</t>
  </si>
  <si>
    <r>
      <t xml:space="preserve">Упаковщик багажа   УПМ 115-С </t>
    </r>
    <r>
      <rPr>
        <sz val="11"/>
        <rFont val="Times New Roman"/>
        <family val="1"/>
        <charset val="204"/>
      </rPr>
      <t xml:space="preserve">
в том числе *:</t>
    </r>
  </si>
  <si>
    <t>2021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</si>
  <si>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</si>
  <si>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</si>
  <si>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</si>
  <si>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</si>
  <si>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</si>
  <si>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</si>
  <si>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</si>
  <si>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</si>
  <si>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</si>
  <si>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</si>
  <si>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</si>
  <si>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</si>
  <si>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</si>
  <si>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</si>
  <si>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</si>
  <si>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</si>
  <si>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</si>
  <si>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</si>
  <si>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</si>
  <si>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Дефибрилятор -6 шт
</t>
    </r>
    <r>
      <rPr>
        <sz val="11"/>
        <rFont val="Times New Roman"/>
        <family val="1"/>
        <charset val="204"/>
      </rPr>
      <t>в том числе *:</t>
    </r>
  </si>
  <si>
    <r>
      <t xml:space="preserve">Монитор -7 шт.
</t>
    </r>
    <r>
      <rPr>
        <sz val="11"/>
        <rFont val="Times New Roman"/>
        <family val="1"/>
        <charset val="204"/>
      </rPr>
      <t>в том числе *:</t>
    </r>
  </si>
  <si>
    <r>
      <t xml:space="preserve">Аппарат ЭКГ- 10 шт
</t>
    </r>
    <r>
      <rPr>
        <sz val="11"/>
        <rFont val="Times New Roman"/>
        <family val="1"/>
        <charset val="204"/>
      </rPr>
      <t>в том числе *:</t>
    </r>
  </si>
  <si>
    <r>
      <t xml:space="preserve">Компрессор- 10 шт.
</t>
    </r>
    <r>
      <rPr>
        <sz val="11"/>
        <rFont val="Times New Roman"/>
        <family val="1"/>
        <charset val="204"/>
      </rPr>
      <t>в том числе *:</t>
    </r>
  </si>
  <si>
    <r>
      <t xml:space="preserve">Амплификатор изометрический -2 шт
</t>
    </r>
    <r>
      <rPr>
        <sz val="11"/>
        <rFont val="Times New Roman"/>
        <family val="1"/>
        <charset val="204"/>
      </rPr>
      <t>в том числе *:</t>
    </r>
  </si>
  <si>
    <r>
      <t xml:space="preserve">Анализатор -4 шт.
</t>
    </r>
    <r>
      <rPr>
        <sz val="11"/>
        <rFont val="Times New Roman"/>
        <family val="1"/>
        <charset val="204"/>
      </rPr>
      <t>в том числе *:</t>
    </r>
  </si>
  <si>
    <r>
      <t xml:space="preserve">Электроотсос медицинский FAZINI F-36 - 10 шт.
</t>
    </r>
    <r>
      <rPr>
        <sz val="11"/>
        <rFont val="Times New Roman"/>
        <family val="1"/>
        <charset val="204"/>
      </rPr>
      <t>в том числе *:</t>
    </r>
  </si>
  <si>
    <r>
      <t xml:space="preserve">Носилки -1 шт
</t>
    </r>
    <r>
      <rPr>
        <sz val="11"/>
        <rFont val="Times New Roman"/>
        <family val="1"/>
        <charset val="204"/>
      </rPr>
      <t>в том числе *:</t>
    </r>
  </si>
  <si>
    <r>
      <t xml:space="preserve">Светильник - 11 шт.
</t>
    </r>
    <r>
      <rPr>
        <sz val="11"/>
        <rFont val="Times New Roman"/>
        <family val="1"/>
        <charset val="204"/>
      </rPr>
      <t>в том числе *:</t>
    </r>
  </si>
  <si>
    <r>
      <t xml:space="preserve">Утилизатор -1 шт.
</t>
    </r>
    <r>
      <rPr>
        <sz val="11"/>
        <rFont val="Times New Roman"/>
        <family val="1"/>
        <charset val="204"/>
      </rPr>
      <t>в том числе *:</t>
    </r>
  </si>
  <si>
    <r>
      <t xml:space="preserve">Набор для пробоподготовки - 2 шт.
</t>
    </r>
    <r>
      <rPr>
        <sz val="11"/>
        <rFont val="Times New Roman"/>
        <family val="1"/>
        <charset val="204"/>
      </rPr>
      <t>в том числе *:</t>
    </r>
  </si>
  <si>
    <r>
      <t xml:space="preserve">Кровать - 4 шт.
</t>
    </r>
    <r>
      <rPr>
        <sz val="11"/>
        <rFont val="Times New Roman"/>
        <family val="1"/>
        <charset val="204"/>
      </rPr>
      <t>в том числе *:</t>
    </r>
  </si>
  <si>
    <r>
      <t xml:space="preserve">Рефлектор - 7 шт.
</t>
    </r>
    <r>
      <rPr>
        <sz val="11"/>
        <rFont val="Times New Roman"/>
        <family val="1"/>
        <charset val="204"/>
      </rPr>
      <t>в том числе *:</t>
    </r>
  </si>
  <si>
    <r>
      <t xml:space="preserve">Алкометр - 4 шт.
</t>
    </r>
    <r>
      <rPr>
        <sz val="11"/>
        <rFont val="Times New Roman"/>
        <family val="1"/>
        <charset val="204"/>
      </rPr>
      <t>в том числе *:</t>
    </r>
  </si>
  <si>
    <r>
      <t xml:space="preserve">Холодильник медицинский - 3 шт.
</t>
    </r>
    <r>
      <rPr>
        <sz val="11"/>
        <rFont val="Times New Roman"/>
        <family val="1"/>
        <charset val="204"/>
      </rPr>
      <t>в том числе *:</t>
    </r>
  </si>
  <si>
    <r>
      <t xml:space="preserve">Каталка -2 шт.
</t>
    </r>
    <r>
      <rPr>
        <sz val="11"/>
        <rFont val="Times New Roman"/>
        <family val="1"/>
        <charset val="204"/>
      </rPr>
      <t>в том числе *:</t>
    </r>
  </si>
  <si>
    <r>
      <t xml:space="preserve">Кресло для забора крови -1 шт.
</t>
    </r>
    <r>
      <rPr>
        <sz val="11"/>
        <rFont val="Times New Roman"/>
        <family val="1"/>
        <charset val="204"/>
      </rPr>
      <t>в том числе *:</t>
    </r>
  </si>
  <si>
    <r>
      <t xml:space="preserve">Центрифуга лабораторная -1 шт.
</t>
    </r>
    <r>
      <rPr>
        <sz val="11"/>
        <rFont val="Times New Roman"/>
        <family val="1"/>
        <charset val="204"/>
      </rPr>
      <t>в том числе *:</t>
    </r>
  </si>
  <si>
    <r>
      <t xml:space="preserve">Шкаф для хранения лекарственных средств -1 шт.
</t>
    </r>
    <r>
      <rPr>
        <sz val="11"/>
        <rFont val="Times New Roman"/>
        <family val="1"/>
        <charset val="204"/>
      </rPr>
      <t>в том числе *:</t>
    </r>
  </si>
  <si>
    <r>
      <t xml:space="preserve">Аппарат ИВЛ АДР - 1200 - 1шт.
</t>
    </r>
    <r>
      <rPr>
        <sz val="11"/>
        <rFont val="Times New Roman"/>
        <family val="1"/>
        <charset val="204"/>
      </rPr>
      <t>в том числе *: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</si>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</sst>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b/>
      <sz val="11"/>
      <color rgb="FFCC0066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2" xfId="0" applyNumberFormat="1" applyFont="1" applyBorder="1" applyAlignment="1">
      <alignment horizontal="left" vertical="top"/>
    </xf>
    <xf numFmtId="0" fontId="1" fillId="0" borderId="3" xfId="0" applyNumberFormat="1" applyFont="1" applyBorder="1" applyAlignment="1">
      <alignment horizontal="left" vertical="top"/>
    </xf>
    <xf numFmtId="0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0" fontId="1" fillId="0" borderId="4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5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left" vertical="top" wrapText="1" indent="1"/>
    </xf>
    <xf numFmtId="49" fontId="7" fillId="0" borderId="0" xfId="0" applyNumberFormat="1" applyFont="1" applyFill="1" applyBorder="1" applyAlignment="1">
      <alignment horizontal="center" vertical="top"/>
    </xf>
    <xf numFmtId="3" fontId="7" fillId="0" borderId="0" xfId="0" applyNumberFormat="1" applyFont="1" applyFill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49" fontId="1" fillId="0" borderId="5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center" vertical="top"/>
    </xf>
    <xf numFmtId="49" fontId="1" fillId="0" borderId="10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10" xfId="0" applyNumberFormat="1" applyFont="1" applyFill="1" applyBorder="1" applyAlignment="1">
      <alignment horizontal="left" vertical="top" wrapText="1"/>
    </xf>
    <xf numFmtId="49" fontId="7" fillId="0" borderId="9" xfId="0" applyNumberFormat="1" applyFont="1" applyFill="1" applyBorder="1" applyAlignment="1">
      <alignment horizontal="center" vertical="top"/>
    </xf>
    <xf numFmtId="3" fontId="1" fillId="0" borderId="9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 wrapText="1" indent="1"/>
    </xf>
    <xf numFmtId="49" fontId="1" fillId="0" borderId="2" xfId="0" applyNumberFormat="1" applyFont="1" applyFill="1" applyBorder="1" applyAlignment="1">
      <alignment horizontal="left" vertical="top" wrapText="1" indent="1"/>
    </xf>
    <xf numFmtId="49" fontId="1" fillId="0" borderId="3" xfId="0" applyNumberFormat="1" applyFont="1" applyFill="1" applyBorder="1" applyAlignment="1">
      <alignment horizontal="left" vertical="top" wrapText="1" indent="1"/>
    </xf>
    <xf numFmtId="0" fontId="1" fillId="0" borderId="9" xfId="0" applyNumberFormat="1" applyFont="1" applyFill="1" applyBorder="1" applyAlignment="1">
      <alignment horizontal="center" vertical="top"/>
    </xf>
    <xf numFmtId="3" fontId="7" fillId="0" borderId="9" xfId="0" applyNumberFormat="1" applyFont="1" applyFill="1" applyBorder="1" applyAlignment="1">
      <alignment horizontal="center" vertical="top"/>
    </xf>
    <xf numFmtId="3" fontId="5" fillId="0" borderId="9" xfId="0" applyNumberFormat="1" applyFont="1" applyFill="1" applyBorder="1" applyAlignment="1">
      <alignment horizontal="center" vertical="top"/>
    </xf>
    <xf numFmtId="3" fontId="1" fillId="0" borderId="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top"/>
    </xf>
    <xf numFmtId="0" fontId="3" fillId="0" borderId="11" xfId="0" applyNumberFormat="1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14" fontId="1" fillId="0" borderId="9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center" wrapText="1"/>
    </xf>
    <xf numFmtId="0" fontId="2" fillId="0" borderId="12" xfId="0" applyNumberFormat="1" applyFont="1" applyBorder="1" applyAlignment="1">
      <alignment horizontal="center" wrapText="1"/>
    </xf>
    <xf numFmtId="0" fontId="1" fillId="0" borderId="9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10" xfId="0" applyNumberFormat="1" applyFont="1" applyBorder="1" applyAlignment="1">
      <alignment horizontal="left"/>
    </xf>
    <xf numFmtId="4" fontId="1" fillId="0" borderId="9" xfId="0" applyNumberFormat="1" applyFont="1" applyFill="1" applyBorder="1" applyAlignment="1">
      <alignment horizontal="center" vertical="top"/>
    </xf>
    <xf numFmtId="0" fontId="1" fillId="0" borderId="5" xfId="0" applyNumberFormat="1" applyFont="1" applyFill="1" applyBorder="1" applyAlignment="1">
      <alignment horizontal="left" vertical="top" wrapText="1" indent="1"/>
    </xf>
    <xf numFmtId="0" fontId="1" fillId="0" borderId="0" xfId="0" applyNumberFormat="1" applyFont="1" applyFill="1" applyBorder="1" applyAlignment="1">
      <alignment horizontal="left" vertical="top" wrapText="1" indent="1"/>
    </xf>
    <xf numFmtId="0" fontId="1" fillId="0" borderId="10" xfId="0" applyNumberFormat="1" applyFont="1" applyFill="1" applyBorder="1" applyAlignment="1">
      <alignment horizontal="left" vertical="top" wrapText="1" indent="1"/>
    </xf>
    <xf numFmtId="0" fontId="2" fillId="0" borderId="5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 vertical="top"/>
    </xf>
    <xf numFmtId="3" fontId="2" fillId="0" borderId="7" xfId="0" applyNumberFormat="1" applyFont="1" applyFill="1" applyBorder="1" applyAlignment="1">
      <alignment horizontal="center" vertical="top"/>
    </xf>
    <xf numFmtId="3" fontId="2" fillId="0" borderId="8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49" fontId="1" fillId="0" borderId="12" xfId="0" applyNumberFormat="1" applyFont="1" applyFill="1" applyBorder="1" applyAlignment="1">
      <alignment horizontal="center" vertical="top"/>
    </xf>
    <xf numFmtId="49" fontId="1" fillId="0" borderId="5" xfId="0" applyNumberFormat="1" applyFont="1" applyFill="1" applyBorder="1" applyAlignment="1">
      <alignment horizontal="left" vertical="top" wrapText="1" indent="1"/>
    </xf>
    <xf numFmtId="49" fontId="1" fillId="0" borderId="0" xfId="0" applyNumberFormat="1" applyFont="1" applyFill="1" applyBorder="1" applyAlignment="1">
      <alignment horizontal="left" vertical="top" wrapText="1" indent="1"/>
    </xf>
    <xf numFmtId="49" fontId="1" fillId="0" borderId="10" xfId="0" applyNumberFormat="1" applyFont="1" applyFill="1" applyBorder="1" applyAlignment="1">
      <alignment horizontal="left" vertical="top" wrapText="1" indent="1"/>
    </xf>
    <xf numFmtId="0" fontId="4" fillId="0" borderId="0" xfId="0" applyFont="1" applyFill="1" applyAlignment="1">
      <alignment horizontal="justify" wrapText="1"/>
    </xf>
    <xf numFmtId="0" fontId="3" fillId="0" borderId="9" xfId="0" applyNumberFormat="1" applyFont="1" applyFill="1" applyBorder="1" applyAlignment="1">
      <alignment horizontal="left" vertical="top" wrapText="1"/>
    </xf>
    <xf numFmtId="0" fontId="2" fillId="0" borderId="9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184"/>
  <sheetViews>
    <sheetView tabSelected="1" topLeftCell="E1" zoomScale="75" zoomScaleNormal="75" zoomScaleSheetLayoutView="100" workbookViewId="0">
      <pane xSplit="21" ySplit="10" topLeftCell="Z124" activePane="bottomRight" state="frozen"/>
      <selection activeCell="E1" sqref="E1"/>
      <selection pane="topRight" activeCell="Z1" sqref="Z1"/>
      <selection pane="bottomLeft" activeCell="E11" sqref="E11"/>
      <selection pane="bottomRight" activeCell="AV138" sqref="AV138"/>
    </sheetView>
  </sheetViews>
  <sheetFormatPr defaultColWidth="0.85546875" defaultRowHeight="15" x14ac:dyDescent="0.25"/>
  <cols>
    <col min="1" max="4" width="0.85546875" style="1" hidden="1" customWidth="1"/>
    <col min="5" max="5" width="1.5703125" style="1" customWidth="1"/>
    <col min="6" max="6" width="1.42578125" style="1" customWidth="1"/>
    <col min="7" max="24" width="0.85546875" style="1" customWidth="1"/>
    <col min="25" max="25" width="44.42578125" style="1" customWidth="1"/>
    <col min="26" max="26" width="2.42578125" style="1" customWidth="1"/>
    <col min="27" max="47" width="1.140625" style="1" customWidth="1"/>
    <col min="48" max="61" width="0.85546875" style="1"/>
    <col min="62" max="62" width="5.28515625" style="1" customWidth="1"/>
    <col min="63" max="64" width="0.85546875" style="1"/>
    <col min="65" max="65" width="3.28515625" style="1" customWidth="1"/>
    <col min="66" max="118" width="0.85546875" style="1"/>
    <col min="119" max="119" width="1.42578125" style="1" customWidth="1"/>
    <col min="120" max="16384" width="0.85546875" style="1"/>
  </cols>
  <sheetData>
    <row r="1" spans="1:121" x14ac:dyDescent="0.25">
      <c r="DD1" s="2" t="s">
        <v>0</v>
      </c>
    </row>
    <row r="2" spans="1:121" x14ac:dyDescent="0.25">
      <c r="N2" s="1" t="s">
        <v>26</v>
      </c>
    </row>
    <row r="3" spans="1:121" x14ac:dyDescent="0.25">
      <c r="A3" s="3"/>
      <c r="B3" s="3"/>
      <c r="C3" s="3"/>
      <c r="D3" s="3"/>
      <c r="E3" s="3"/>
      <c r="F3" s="3"/>
      <c r="G3" s="3"/>
      <c r="H3" s="3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5" t="s">
        <v>1</v>
      </c>
      <c r="BV3" s="47" t="s">
        <v>28</v>
      </c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3" t="s">
        <v>2</v>
      </c>
      <c r="CO3" s="6"/>
      <c r="CP3" s="6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</row>
    <row r="5" spans="1:121" s="7" customFormat="1" x14ac:dyDescent="0.2">
      <c r="A5" s="48" t="s">
        <v>3</v>
      </c>
      <c r="B5" s="49"/>
      <c r="C5" s="49"/>
      <c r="D5" s="49"/>
      <c r="E5" s="49"/>
      <c r="F5" s="50"/>
      <c r="G5" s="48" t="s">
        <v>4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50"/>
      <c r="Z5" s="48" t="s">
        <v>5</v>
      </c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50"/>
      <c r="AV5" s="48" t="s">
        <v>6</v>
      </c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50"/>
      <c r="BM5" s="57" t="s">
        <v>7</v>
      </c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9"/>
    </row>
    <row r="6" spans="1:121" s="7" customFormat="1" x14ac:dyDescent="0.2">
      <c r="A6" s="51"/>
      <c r="B6" s="52"/>
      <c r="C6" s="52"/>
      <c r="D6" s="52"/>
      <c r="E6" s="52"/>
      <c r="F6" s="53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3"/>
      <c r="Z6" s="51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3"/>
      <c r="AV6" s="51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3"/>
      <c r="BM6" s="83" t="s">
        <v>8</v>
      </c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47" t="s">
        <v>28</v>
      </c>
      <c r="CD6" s="47"/>
      <c r="CE6" s="47"/>
      <c r="CF6" s="47"/>
      <c r="CG6" s="47"/>
      <c r="CH6" s="47"/>
      <c r="CI6" s="47"/>
      <c r="CJ6" s="77" t="s">
        <v>9</v>
      </c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8"/>
    </row>
    <row r="7" spans="1:121" s="7" customFormat="1" x14ac:dyDescent="0.2">
      <c r="A7" s="51"/>
      <c r="B7" s="52"/>
      <c r="C7" s="52"/>
      <c r="D7" s="52"/>
      <c r="E7" s="52"/>
      <c r="F7" s="53"/>
      <c r="G7" s="5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3"/>
      <c r="Z7" s="54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6"/>
      <c r="AV7" s="51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3"/>
      <c r="BM7" s="8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10"/>
    </row>
    <row r="8" spans="1:121" s="7" customFormat="1" x14ac:dyDescent="0.2">
      <c r="A8" s="51"/>
      <c r="B8" s="52"/>
      <c r="C8" s="52"/>
      <c r="D8" s="52"/>
      <c r="E8" s="52"/>
      <c r="F8" s="53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3"/>
      <c r="Z8" s="67" t="s">
        <v>10</v>
      </c>
      <c r="AA8" s="68"/>
      <c r="AB8" s="68"/>
      <c r="AC8" s="68"/>
      <c r="AD8" s="68"/>
      <c r="AE8" s="68"/>
      <c r="AF8" s="68"/>
      <c r="AG8" s="68"/>
      <c r="AH8" s="68"/>
      <c r="AI8" s="68"/>
      <c r="AJ8" s="69"/>
      <c r="AK8" s="67" t="s">
        <v>11</v>
      </c>
      <c r="AL8" s="68"/>
      <c r="AM8" s="68"/>
      <c r="AN8" s="68"/>
      <c r="AO8" s="68"/>
      <c r="AP8" s="68"/>
      <c r="AQ8" s="68"/>
      <c r="AR8" s="68"/>
      <c r="AS8" s="68"/>
      <c r="AT8" s="68"/>
      <c r="AU8" s="69"/>
      <c r="AV8" s="51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3"/>
      <c r="BM8" s="48" t="s">
        <v>12</v>
      </c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50"/>
      <c r="CA8" s="73" t="s">
        <v>13</v>
      </c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5"/>
    </row>
    <row r="9" spans="1:121" s="7" customFormat="1" ht="27" customHeight="1" x14ac:dyDescent="0.2">
      <c r="A9" s="54"/>
      <c r="B9" s="55"/>
      <c r="C9" s="55"/>
      <c r="D9" s="55"/>
      <c r="E9" s="55"/>
      <c r="F9" s="56"/>
      <c r="G9" s="54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6"/>
      <c r="Z9" s="70"/>
      <c r="AA9" s="71"/>
      <c r="AB9" s="71"/>
      <c r="AC9" s="71"/>
      <c r="AD9" s="71"/>
      <c r="AE9" s="71"/>
      <c r="AF9" s="71"/>
      <c r="AG9" s="71"/>
      <c r="AH9" s="71"/>
      <c r="AI9" s="71"/>
      <c r="AJ9" s="72"/>
      <c r="AK9" s="70"/>
      <c r="AL9" s="71"/>
      <c r="AM9" s="71"/>
      <c r="AN9" s="71"/>
      <c r="AO9" s="71"/>
      <c r="AP9" s="71"/>
      <c r="AQ9" s="71"/>
      <c r="AR9" s="71"/>
      <c r="AS9" s="71"/>
      <c r="AT9" s="71"/>
      <c r="AU9" s="72"/>
      <c r="AV9" s="54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6"/>
      <c r="BM9" s="54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6"/>
      <c r="CA9" s="76" t="s">
        <v>14</v>
      </c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 t="s">
        <v>15</v>
      </c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</row>
    <row r="10" spans="1:121" s="11" customFormat="1" x14ac:dyDescent="0.25">
      <c r="A10" s="61">
        <v>1</v>
      </c>
      <c r="B10" s="62"/>
      <c r="C10" s="62"/>
      <c r="D10" s="62"/>
      <c r="E10" s="62"/>
      <c r="F10" s="63"/>
      <c r="G10" s="64">
        <v>2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6"/>
      <c r="Z10" s="60">
        <v>3</v>
      </c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>
        <v>4</v>
      </c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>
        <v>5</v>
      </c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>
        <v>6</v>
      </c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>
        <v>7</v>
      </c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>
        <v>8</v>
      </c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</row>
    <row r="11" spans="1:121" s="14" customFormat="1" ht="33" customHeight="1" x14ac:dyDescent="0.2">
      <c r="A11" s="88" t="s">
        <v>25</v>
      </c>
      <c r="B11" s="89"/>
      <c r="C11" s="89"/>
      <c r="D11" s="89"/>
      <c r="E11" s="89"/>
      <c r="F11" s="90"/>
      <c r="G11" s="13"/>
      <c r="H11" s="42" t="s">
        <v>27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4"/>
      <c r="Z11" s="45">
        <v>44197</v>
      </c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5">
        <v>44561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85">
        <f>BM11</f>
        <v>1213.3320000000001</v>
      </c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7"/>
      <c r="BM11" s="41">
        <f>303333*4/1000</f>
        <v>1213.3320000000001</v>
      </c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>
        <f>BM11</f>
        <v>1213.3320000000001</v>
      </c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30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P11" s="14">
        <v>47125194</v>
      </c>
      <c r="DQ11" s="14">
        <v>47125194</v>
      </c>
    </row>
    <row r="12" spans="1:121" s="14" customFormat="1" x14ac:dyDescent="0.2">
      <c r="A12" s="24"/>
      <c r="B12" s="25"/>
      <c r="C12" s="25"/>
      <c r="D12" s="25"/>
      <c r="E12" s="25"/>
      <c r="F12" s="26"/>
      <c r="G12" s="80" t="s">
        <v>16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2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</row>
    <row r="13" spans="1:121" s="14" customFormat="1" x14ac:dyDescent="0.2">
      <c r="A13" s="24"/>
      <c r="B13" s="25"/>
      <c r="C13" s="25"/>
      <c r="D13" s="25"/>
      <c r="E13" s="25"/>
      <c r="F13" s="26"/>
      <c r="G13" s="15"/>
      <c r="H13" s="27" t="s">
        <v>17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</row>
    <row r="14" spans="1:121" s="14" customFormat="1" x14ac:dyDescent="0.2">
      <c r="A14" s="24"/>
      <c r="B14" s="25"/>
      <c r="C14" s="25"/>
      <c r="D14" s="25"/>
      <c r="E14" s="25"/>
      <c r="F14" s="26"/>
      <c r="G14" s="15"/>
      <c r="H14" s="27" t="s">
        <v>18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P14" s="14">
        <v>47125194</v>
      </c>
    </row>
    <row r="15" spans="1:121" s="14" customFormat="1" x14ac:dyDescent="0.2">
      <c r="A15" s="24"/>
      <c r="B15" s="25"/>
      <c r="C15" s="25"/>
      <c r="D15" s="25"/>
      <c r="E15" s="25"/>
      <c r="F15" s="26"/>
      <c r="G15" s="91" t="s">
        <v>19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3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40">
        <f>AV11</f>
        <v>1213.3320000000001</v>
      </c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>
        <f>BM11</f>
        <v>1213.3320000000001</v>
      </c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>
        <f>CA11</f>
        <v>1213.3320000000001</v>
      </c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</row>
    <row r="16" spans="1:121" s="14" customFormat="1" x14ac:dyDescent="0.2">
      <c r="A16" s="31"/>
      <c r="B16" s="32"/>
      <c r="C16" s="32"/>
      <c r="D16" s="32"/>
      <c r="E16" s="32"/>
      <c r="F16" s="33"/>
      <c r="G16" s="34" t="s">
        <v>20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6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</row>
    <row r="17" spans="1:108" s="14" customFormat="1" ht="33" customHeight="1" x14ac:dyDescent="0.2">
      <c r="A17" s="88" t="s">
        <v>29</v>
      </c>
      <c r="B17" s="89"/>
      <c r="C17" s="89"/>
      <c r="D17" s="89"/>
      <c r="E17" s="89"/>
      <c r="F17" s="90"/>
      <c r="G17" s="13"/>
      <c r="H17" s="42" t="s">
        <v>48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4"/>
      <c r="Z17" s="45">
        <v>44197</v>
      </c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5">
        <v>44561</v>
      </c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1">
        <f>BM17</f>
        <v>2103.65202</v>
      </c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>
        <f>2103652.02/1000</f>
        <v>2103.65202</v>
      </c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>
        <f>BM17</f>
        <v>2103.65202</v>
      </c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30">
        <v>1000</v>
      </c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</row>
    <row r="18" spans="1:108" s="14" customFormat="1" x14ac:dyDescent="0.2">
      <c r="A18" s="24"/>
      <c r="B18" s="25"/>
      <c r="C18" s="25"/>
      <c r="D18" s="25"/>
      <c r="E18" s="25"/>
      <c r="F18" s="26"/>
      <c r="G18" s="80" t="s">
        <v>16</v>
      </c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2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</row>
    <row r="19" spans="1:108" s="14" customFormat="1" x14ac:dyDescent="0.2">
      <c r="A19" s="24"/>
      <c r="B19" s="25"/>
      <c r="C19" s="25"/>
      <c r="D19" s="25"/>
      <c r="E19" s="25"/>
      <c r="F19" s="26"/>
      <c r="G19" s="15"/>
      <c r="H19" s="27" t="s">
        <v>17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</row>
    <row r="20" spans="1:108" s="14" customFormat="1" x14ac:dyDescent="0.2">
      <c r="A20" s="24"/>
      <c r="B20" s="25"/>
      <c r="C20" s="25"/>
      <c r="D20" s="25"/>
      <c r="E20" s="25"/>
      <c r="F20" s="26"/>
      <c r="G20" s="15"/>
      <c r="H20" s="27" t="s">
        <v>18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8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</row>
    <row r="21" spans="1:108" s="14" customFormat="1" x14ac:dyDescent="0.2">
      <c r="A21" s="24"/>
      <c r="B21" s="25"/>
      <c r="C21" s="25"/>
      <c r="D21" s="25"/>
      <c r="E21" s="25"/>
      <c r="F21" s="26"/>
      <c r="G21" s="91" t="s">
        <v>19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3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40">
        <f>AV17</f>
        <v>2103.65202</v>
      </c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>
        <f>BM17</f>
        <v>2103.65202</v>
      </c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>
        <f>CA17</f>
        <v>2103.65202</v>
      </c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</row>
    <row r="22" spans="1:108" s="14" customFormat="1" x14ac:dyDescent="0.2">
      <c r="A22" s="31"/>
      <c r="B22" s="32"/>
      <c r="C22" s="32"/>
      <c r="D22" s="32"/>
      <c r="E22" s="32"/>
      <c r="F22" s="33"/>
      <c r="G22" s="34" t="s">
        <v>20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6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</row>
    <row r="23" spans="1:108" s="14" customFormat="1" ht="33" customHeight="1" x14ac:dyDescent="0.2">
      <c r="A23" s="88" t="s">
        <v>30</v>
      </c>
      <c r="B23" s="89"/>
      <c r="C23" s="89"/>
      <c r="D23" s="89"/>
      <c r="E23" s="89"/>
      <c r="F23" s="90"/>
      <c r="G23" s="13"/>
      <c r="H23" s="42" t="s">
        <v>49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5">
        <v>44197</v>
      </c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5">
        <v>44561</v>
      </c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1">
        <f>BM23</f>
        <v>1557.5</v>
      </c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>
        <f>1557500/1000</f>
        <v>1557.5</v>
      </c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>
        <f>BM23</f>
        <v>1557.5</v>
      </c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30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</row>
    <row r="24" spans="1:108" s="14" customFormat="1" x14ac:dyDescent="0.2">
      <c r="A24" s="24"/>
      <c r="B24" s="25"/>
      <c r="C24" s="25"/>
      <c r="D24" s="25"/>
      <c r="E24" s="25"/>
      <c r="F24" s="26"/>
      <c r="G24" s="80" t="s">
        <v>16</v>
      </c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2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</row>
    <row r="25" spans="1:108" s="14" customFormat="1" x14ac:dyDescent="0.2">
      <c r="A25" s="24"/>
      <c r="B25" s="25"/>
      <c r="C25" s="25"/>
      <c r="D25" s="25"/>
      <c r="E25" s="25"/>
      <c r="F25" s="26"/>
      <c r="G25" s="15"/>
      <c r="H25" s="27" t="s">
        <v>17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</row>
    <row r="26" spans="1:108" s="14" customFormat="1" x14ac:dyDescent="0.2">
      <c r="A26" s="24"/>
      <c r="B26" s="25"/>
      <c r="C26" s="25"/>
      <c r="D26" s="25"/>
      <c r="E26" s="25"/>
      <c r="F26" s="26"/>
      <c r="G26" s="15"/>
      <c r="H26" s="27" t="s">
        <v>18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</row>
    <row r="27" spans="1:108" s="14" customFormat="1" x14ac:dyDescent="0.2">
      <c r="A27" s="24"/>
      <c r="B27" s="25"/>
      <c r="C27" s="25"/>
      <c r="D27" s="25"/>
      <c r="E27" s="25"/>
      <c r="F27" s="26"/>
      <c r="G27" s="91" t="s">
        <v>19</v>
      </c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3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40">
        <f>AV23</f>
        <v>1557.5</v>
      </c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>
        <f>BM23</f>
        <v>1557.5</v>
      </c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>
        <f>CA23</f>
        <v>1557.5</v>
      </c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</row>
    <row r="28" spans="1:108" s="14" customFormat="1" x14ac:dyDescent="0.2">
      <c r="A28" s="31"/>
      <c r="B28" s="32"/>
      <c r="C28" s="32"/>
      <c r="D28" s="32"/>
      <c r="E28" s="32"/>
      <c r="F28" s="33"/>
      <c r="G28" s="34" t="s">
        <v>20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6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</row>
    <row r="29" spans="1:108" s="14" customFormat="1" ht="33" customHeight="1" x14ac:dyDescent="0.2">
      <c r="A29" s="88" t="s">
        <v>31</v>
      </c>
      <c r="B29" s="89"/>
      <c r="C29" s="89"/>
      <c r="D29" s="89"/>
      <c r="E29" s="89"/>
      <c r="F29" s="90"/>
      <c r="G29" s="13"/>
      <c r="H29" s="42" t="s">
        <v>50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4"/>
      <c r="Z29" s="45">
        <v>44197</v>
      </c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5">
        <v>44561</v>
      </c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1">
        <f>BM29</f>
        <v>1225.1300000000001</v>
      </c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>
        <f>1225130/1000</f>
        <v>1225.1300000000001</v>
      </c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>
        <f>BM29</f>
        <v>1225.1300000000001</v>
      </c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30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</row>
    <row r="30" spans="1:108" s="14" customFormat="1" x14ac:dyDescent="0.2">
      <c r="A30" s="24"/>
      <c r="B30" s="25"/>
      <c r="C30" s="25"/>
      <c r="D30" s="25"/>
      <c r="E30" s="25"/>
      <c r="F30" s="26"/>
      <c r="G30" s="80" t="s">
        <v>16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2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</row>
    <row r="31" spans="1:108" s="14" customFormat="1" x14ac:dyDescent="0.2">
      <c r="A31" s="24"/>
      <c r="B31" s="25"/>
      <c r="C31" s="25"/>
      <c r="D31" s="25"/>
      <c r="E31" s="25"/>
      <c r="F31" s="26"/>
      <c r="G31" s="15"/>
      <c r="H31" s="27" t="s">
        <v>17</v>
      </c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8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</row>
    <row r="32" spans="1:108" s="14" customFormat="1" x14ac:dyDescent="0.2">
      <c r="A32" s="24"/>
      <c r="B32" s="25"/>
      <c r="C32" s="25"/>
      <c r="D32" s="25"/>
      <c r="E32" s="25"/>
      <c r="F32" s="26"/>
      <c r="G32" s="15"/>
      <c r="H32" s="27" t="s">
        <v>18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</row>
    <row r="33" spans="1:108" s="14" customFormat="1" x14ac:dyDescent="0.2">
      <c r="A33" s="24"/>
      <c r="B33" s="25"/>
      <c r="C33" s="25"/>
      <c r="D33" s="25"/>
      <c r="E33" s="25"/>
      <c r="F33" s="26"/>
      <c r="G33" s="91" t="s">
        <v>19</v>
      </c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3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40">
        <f>AV29</f>
        <v>1225.1300000000001</v>
      </c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>
        <f>BM29</f>
        <v>1225.1300000000001</v>
      </c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>
        <f>CA29</f>
        <v>1225.1300000000001</v>
      </c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</row>
    <row r="34" spans="1:108" s="14" customFormat="1" x14ac:dyDescent="0.2">
      <c r="A34" s="31"/>
      <c r="B34" s="32"/>
      <c r="C34" s="32"/>
      <c r="D34" s="32"/>
      <c r="E34" s="32"/>
      <c r="F34" s="33"/>
      <c r="G34" s="34" t="s">
        <v>20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6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</row>
    <row r="35" spans="1:108" s="14" customFormat="1" ht="33" customHeight="1" x14ac:dyDescent="0.2">
      <c r="A35" s="88" t="s">
        <v>32</v>
      </c>
      <c r="B35" s="89"/>
      <c r="C35" s="89"/>
      <c r="D35" s="89"/>
      <c r="E35" s="89"/>
      <c r="F35" s="90"/>
      <c r="G35" s="13"/>
      <c r="H35" s="42" t="s">
        <v>51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4"/>
      <c r="Z35" s="45">
        <v>44197</v>
      </c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5">
        <v>44561</v>
      </c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1">
        <f>BM35</f>
        <v>1225</v>
      </c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>
        <f>1225000/1000</f>
        <v>1225</v>
      </c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>
        <f>BM35</f>
        <v>1225</v>
      </c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30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</row>
    <row r="36" spans="1:108" s="14" customFormat="1" x14ac:dyDescent="0.2">
      <c r="A36" s="24"/>
      <c r="B36" s="25"/>
      <c r="C36" s="25"/>
      <c r="D36" s="25"/>
      <c r="E36" s="25"/>
      <c r="F36" s="26"/>
      <c r="G36" s="80" t="s">
        <v>16</v>
      </c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2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</row>
    <row r="37" spans="1:108" s="14" customFormat="1" x14ac:dyDescent="0.2">
      <c r="A37" s="24"/>
      <c r="B37" s="25"/>
      <c r="C37" s="25"/>
      <c r="D37" s="25"/>
      <c r="E37" s="25"/>
      <c r="F37" s="26"/>
      <c r="G37" s="15"/>
      <c r="H37" s="27" t="s">
        <v>17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</row>
    <row r="38" spans="1:108" s="14" customFormat="1" x14ac:dyDescent="0.2">
      <c r="A38" s="24"/>
      <c r="B38" s="25"/>
      <c r="C38" s="25"/>
      <c r="D38" s="25"/>
      <c r="E38" s="25"/>
      <c r="F38" s="26"/>
      <c r="G38" s="15"/>
      <c r="H38" s="27" t="s">
        <v>18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</row>
    <row r="39" spans="1:108" s="14" customFormat="1" x14ac:dyDescent="0.2">
      <c r="A39" s="24"/>
      <c r="B39" s="25"/>
      <c r="C39" s="25"/>
      <c r="D39" s="25"/>
      <c r="E39" s="25"/>
      <c r="F39" s="26"/>
      <c r="G39" s="91" t="s">
        <v>19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3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40">
        <f>AV35</f>
        <v>1225</v>
      </c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>
        <f>BM35</f>
        <v>1225</v>
      </c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>
        <f>CA35</f>
        <v>1225</v>
      </c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</row>
    <row r="40" spans="1:108" s="14" customFormat="1" x14ac:dyDescent="0.2">
      <c r="A40" s="31"/>
      <c r="B40" s="32"/>
      <c r="C40" s="32"/>
      <c r="D40" s="32"/>
      <c r="E40" s="32"/>
      <c r="F40" s="33"/>
      <c r="G40" s="34" t="s">
        <v>20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6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</row>
    <row r="41" spans="1:108" s="14" customFormat="1" ht="33" customHeight="1" x14ac:dyDescent="0.2">
      <c r="A41" s="88" t="s">
        <v>33</v>
      </c>
      <c r="B41" s="89"/>
      <c r="C41" s="89"/>
      <c r="D41" s="89"/>
      <c r="E41" s="89"/>
      <c r="F41" s="90"/>
      <c r="G41" s="13"/>
      <c r="H41" s="42" t="s">
        <v>52</v>
      </c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4"/>
      <c r="Z41" s="45">
        <v>44197</v>
      </c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5">
        <v>44561</v>
      </c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1">
        <f>BM41</f>
        <v>1025.0999999999999</v>
      </c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>
        <f>1025100/1000</f>
        <v>1025.0999999999999</v>
      </c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>
        <f>BM41</f>
        <v>1025.0999999999999</v>
      </c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30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</row>
    <row r="42" spans="1:108" s="14" customFormat="1" x14ac:dyDescent="0.2">
      <c r="A42" s="24"/>
      <c r="B42" s="25"/>
      <c r="C42" s="25"/>
      <c r="D42" s="25"/>
      <c r="E42" s="25"/>
      <c r="F42" s="26"/>
      <c r="G42" s="80" t="s">
        <v>16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2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</row>
    <row r="43" spans="1:108" s="14" customFormat="1" x14ac:dyDescent="0.2">
      <c r="A43" s="24"/>
      <c r="B43" s="25"/>
      <c r="C43" s="25"/>
      <c r="D43" s="25"/>
      <c r="E43" s="25"/>
      <c r="F43" s="26"/>
      <c r="G43" s="15"/>
      <c r="H43" s="27" t="s">
        <v>17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</row>
    <row r="44" spans="1:108" s="14" customFormat="1" x14ac:dyDescent="0.2">
      <c r="A44" s="24"/>
      <c r="B44" s="25"/>
      <c r="C44" s="25"/>
      <c r="D44" s="25"/>
      <c r="E44" s="25"/>
      <c r="F44" s="26"/>
      <c r="G44" s="15"/>
      <c r="H44" s="27" t="s">
        <v>18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</row>
    <row r="45" spans="1:108" s="14" customFormat="1" x14ac:dyDescent="0.2">
      <c r="A45" s="24"/>
      <c r="B45" s="25"/>
      <c r="C45" s="25"/>
      <c r="D45" s="25"/>
      <c r="E45" s="25"/>
      <c r="F45" s="26"/>
      <c r="G45" s="91" t="s">
        <v>19</v>
      </c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3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40">
        <f>AV41</f>
        <v>1025.0999999999999</v>
      </c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>
        <f>BM41</f>
        <v>1025.0999999999999</v>
      </c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>
        <f>CA41</f>
        <v>1025.0999999999999</v>
      </c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</row>
    <row r="46" spans="1:108" s="14" customFormat="1" x14ac:dyDescent="0.2">
      <c r="A46" s="31"/>
      <c r="B46" s="32"/>
      <c r="C46" s="32"/>
      <c r="D46" s="32"/>
      <c r="E46" s="32"/>
      <c r="F46" s="33"/>
      <c r="G46" s="34" t="s">
        <v>20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6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</row>
    <row r="47" spans="1:108" s="14" customFormat="1" ht="33" customHeight="1" x14ac:dyDescent="0.2">
      <c r="A47" s="88" t="s">
        <v>34</v>
      </c>
      <c r="B47" s="89"/>
      <c r="C47" s="89"/>
      <c r="D47" s="89"/>
      <c r="E47" s="89"/>
      <c r="F47" s="90"/>
      <c r="G47" s="13"/>
      <c r="H47" s="42" t="s">
        <v>53</v>
      </c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4"/>
      <c r="Z47" s="45">
        <v>44197</v>
      </c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5">
        <v>44561</v>
      </c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1">
        <f>BM47</f>
        <v>882.9</v>
      </c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>
        <f>(684000+198900)/1000</f>
        <v>882.9</v>
      </c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>
        <f>BM47</f>
        <v>882.9</v>
      </c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30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</row>
    <row r="48" spans="1:108" s="14" customFormat="1" x14ac:dyDescent="0.2">
      <c r="A48" s="24"/>
      <c r="B48" s="25"/>
      <c r="C48" s="25"/>
      <c r="D48" s="25"/>
      <c r="E48" s="25"/>
      <c r="F48" s="26"/>
      <c r="G48" s="80" t="s">
        <v>16</v>
      </c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2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</row>
    <row r="49" spans="1:108" s="14" customFormat="1" x14ac:dyDescent="0.2">
      <c r="A49" s="24"/>
      <c r="B49" s="25"/>
      <c r="C49" s="25"/>
      <c r="D49" s="25"/>
      <c r="E49" s="25"/>
      <c r="F49" s="26"/>
      <c r="G49" s="15"/>
      <c r="H49" s="27" t="s">
        <v>17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</row>
    <row r="50" spans="1:108" s="14" customFormat="1" x14ac:dyDescent="0.2">
      <c r="A50" s="24"/>
      <c r="B50" s="25"/>
      <c r="C50" s="25"/>
      <c r="D50" s="25"/>
      <c r="E50" s="25"/>
      <c r="F50" s="26"/>
      <c r="G50" s="15"/>
      <c r="H50" s="27" t="s">
        <v>18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</row>
    <row r="51" spans="1:108" s="14" customFormat="1" x14ac:dyDescent="0.2">
      <c r="A51" s="24"/>
      <c r="B51" s="25"/>
      <c r="C51" s="25"/>
      <c r="D51" s="25"/>
      <c r="E51" s="25"/>
      <c r="F51" s="26"/>
      <c r="G51" s="91" t="s">
        <v>19</v>
      </c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3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40">
        <f>AV47</f>
        <v>882.9</v>
      </c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>
        <f>BM47</f>
        <v>882.9</v>
      </c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>
        <f>CA47</f>
        <v>882.9</v>
      </c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</row>
    <row r="52" spans="1:108" s="14" customFormat="1" x14ac:dyDescent="0.2">
      <c r="A52" s="31"/>
      <c r="B52" s="32"/>
      <c r="C52" s="32"/>
      <c r="D52" s="32"/>
      <c r="E52" s="32"/>
      <c r="F52" s="33"/>
      <c r="G52" s="34" t="s">
        <v>20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6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</row>
    <row r="53" spans="1:108" s="14" customFormat="1" ht="33" customHeight="1" x14ac:dyDescent="0.2">
      <c r="A53" s="88" t="s">
        <v>21</v>
      </c>
      <c r="B53" s="89"/>
      <c r="C53" s="89"/>
      <c r="D53" s="89"/>
      <c r="E53" s="89"/>
      <c r="F53" s="90"/>
      <c r="G53" s="13"/>
      <c r="H53" s="42" t="s">
        <v>54</v>
      </c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4"/>
      <c r="Z53" s="45">
        <v>44197</v>
      </c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5">
        <v>44561</v>
      </c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1">
        <f>BM53</f>
        <v>607.20000000000005</v>
      </c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>
        <f>607200/1000</f>
        <v>607.20000000000005</v>
      </c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>
        <f>BM53</f>
        <v>607.20000000000005</v>
      </c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30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</row>
    <row r="54" spans="1:108" s="14" customFormat="1" x14ac:dyDescent="0.2">
      <c r="A54" s="24"/>
      <c r="B54" s="25"/>
      <c r="C54" s="25"/>
      <c r="D54" s="25"/>
      <c r="E54" s="25"/>
      <c r="F54" s="26"/>
      <c r="G54" s="80" t="s">
        <v>16</v>
      </c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2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</row>
    <row r="55" spans="1:108" s="14" customFormat="1" x14ac:dyDescent="0.2">
      <c r="A55" s="24"/>
      <c r="B55" s="25"/>
      <c r="C55" s="25"/>
      <c r="D55" s="25"/>
      <c r="E55" s="25"/>
      <c r="F55" s="26"/>
      <c r="G55" s="15"/>
      <c r="H55" s="27" t="s">
        <v>17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</row>
    <row r="56" spans="1:108" s="14" customFormat="1" x14ac:dyDescent="0.2">
      <c r="A56" s="24"/>
      <c r="B56" s="25"/>
      <c r="C56" s="25"/>
      <c r="D56" s="25"/>
      <c r="E56" s="25"/>
      <c r="F56" s="26"/>
      <c r="G56" s="15"/>
      <c r="H56" s="27" t="s">
        <v>18</v>
      </c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</row>
    <row r="57" spans="1:108" s="14" customFormat="1" x14ac:dyDescent="0.2">
      <c r="A57" s="24"/>
      <c r="B57" s="25"/>
      <c r="C57" s="25"/>
      <c r="D57" s="25"/>
      <c r="E57" s="25"/>
      <c r="F57" s="26"/>
      <c r="G57" s="91" t="s">
        <v>19</v>
      </c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3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40">
        <f>AV53</f>
        <v>607.20000000000005</v>
      </c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>
        <f>BM53</f>
        <v>607.20000000000005</v>
      </c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>
        <f>CA53</f>
        <v>607.20000000000005</v>
      </c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</row>
    <row r="58" spans="1:108" s="14" customFormat="1" x14ac:dyDescent="0.2">
      <c r="A58" s="31"/>
      <c r="B58" s="32"/>
      <c r="C58" s="32"/>
      <c r="D58" s="32"/>
      <c r="E58" s="32"/>
      <c r="F58" s="33"/>
      <c r="G58" s="34" t="s">
        <v>20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6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</row>
    <row r="59" spans="1:108" s="14" customFormat="1" ht="33" customHeight="1" x14ac:dyDescent="0.2">
      <c r="A59" s="88" t="s">
        <v>35</v>
      </c>
      <c r="B59" s="89"/>
      <c r="C59" s="89"/>
      <c r="D59" s="89"/>
      <c r="E59" s="89"/>
      <c r="F59" s="90"/>
      <c r="G59" s="13"/>
      <c r="H59" s="42" t="s">
        <v>55</v>
      </c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4"/>
      <c r="Z59" s="45">
        <v>44197</v>
      </c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5">
        <v>44561</v>
      </c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1">
        <f>BM59</f>
        <v>549.79499999999996</v>
      </c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>
        <f>549795/1000</f>
        <v>549.79499999999996</v>
      </c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>
        <f>BM59</f>
        <v>549.79499999999996</v>
      </c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30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</row>
    <row r="60" spans="1:108" s="14" customFormat="1" x14ac:dyDescent="0.2">
      <c r="A60" s="24"/>
      <c r="B60" s="25"/>
      <c r="C60" s="25"/>
      <c r="D60" s="25"/>
      <c r="E60" s="25"/>
      <c r="F60" s="26"/>
      <c r="G60" s="80" t="s">
        <v>16</v>
      </c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2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</row>
    <row r="61" spans="1:108" s="14" customFormat="1" x14ac:dyDescent="0.2">
      <c r="A61" s="24"/>
      <c r="B61" s="25"/>
      <c r="C61" s="25"/>
      <c r="D61" s="25"/>
      <c r="E61" s="25"/>
      <c r="F61" s="26"/>
      <c r="G61" s="15"/>
      <c r="H61" s="27" t="s">
        <v>17</v>
      </c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8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</row>
    <row r="62" spans="1:108" s="14" customFormat="1" x14ac:dyDescent="0.2">
      <c r="A62" s="24"/>
      <c r="B62" s="25"/>
      <c r="C62" s="25"/>
      <c r="D62" s="25"/>
      <c r="E62" s="25"/>
      <c r="F62" s="26"/>
      <c r="G62" s="15"/>
      <c r="H62" s="27" t="s">
        <v>18</v>
      </c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8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</row>
    <row r="63" spans="1:108" s="14" customFormat="1" x14ac:dyDescent="0.2">
      <c r="A63" s="24"/>
      <c r="B63" s="25"/>
      <c r="C63" s="25"/>
      <c r="D63" s="25"/>
      <c r="E63" s="25"/>
      <c r="F63" s="26"/>
      <c r="G63" s="91" t="s">
        <v>19</v>
      </c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3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40">
        <f>AV59</f>
        <v>549.79499999999996</v>
      </c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>
        <f>BM59</f>
        <v>549.79499999999996</v>
      </c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>
        <f>CA59</f>
        <v>549.79499999999996</v>
      </c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</row>
    <row r="64" spans="1:108" s="14" customFormat="1" x14ac:dyDescent="0.2">
      <c r="A64" s="31"/>
      <c r="B64" s="32"/>
      <c r="C64" s="32"/>
      <c r="D64" s="32"/>
      <c r="E64" s="32"/>
      <c r="F64" s="33"/>
      <c r="G64" s="34" t="s">
        <v>20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6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</row>
    <row r="65" spans="1:108" s="14" customFormat="1" ht="33" customHeight="1" x14ac:dyDescent="0.2">
      <c r="A65" s="88" t="s">
        <v>36</v>
      </c>
      <c r="B65" s="89"/>
      <c r="C65" s="89"/>
      <c r="D65" s="89"/>
      <c r="E65" s="89"/>
      <c r="F65" s="90"/>
      <c r="G65" s="13"/>
      <c r="H65" s="42" t="s">
        <v>56</v>
      </c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4"/>
      <c r="Z65" s="45">
        <v>44197</v>
      </c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5">
        <v>44561</v>
      </c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1">
        <f>BM65</f>
        <v>509.52</v>
      </c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>
        <f>509520/1000</f>
        <v>509.52</v>
      </c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>
        <f>BM65</f>
        <v>509.52</v>
      </c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30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</row>
    <row r="66" spans="1:108" s="14" customFormat="1" x14ac:dyDescent="0.2">
      <c r="A66" s="24"/>
      <c r="B66" s="25"/>
      <c r="C66" s="25"/>
      <c r="D66" s="25"/>
      <c r="E66" s="25"/>
      <c r="F66" s="26"/>
      <c r="G66" s="80" t="s">
        <v>16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2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</row>
    <row r="67" spans="1:108" s="14" customFormat="1" x14ac:dyDescent="0.2">
      <c r="A67" s="24"/>
      <c r="B67" s="25"/>
      <c r="C67" s="25"/>
      <c r="D67" s="25"/>
      <c r="E67" s="25"/>
      <c r="F67" s="26"/>
      <c r="G67" s="15"/>
      <c r="H67" s="27" t="s">
        <v>17</v>
      </c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8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</row>
    <row r="68" spans="1:108" s="14" customFormat="1" x14ac:dyDescent="0.2">
      <c r="A68" s="24"/>
      <c r="B68" s="25"/>
      <c r="C68" s="25"/>
      <c r="D68" s="25"/>
      <c r="E68" s="25"/>
      <c r="F68" s="26"/>
      <c r="G68" s="15"/>
      <c r="H68" s="27" t="s">
        <v>18</v>
      </c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8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</row>
    <row r="69" spans="1:108" s="14" customFormat="1" x14ac:dyDescent="0.2">
      <c r="A69" s="24"/>
      <c r="B69" s="25"/>
      <c r="C69" s="25"/>
      <c r="D69" s="25"/>
      <c r="E69" s="25"/>
      <c r="F69" s="26"/>
      <c r="G69" s="91" t="s">
        <v>19</v>
      </c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3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40">
        <f>AV65</f>
        <v>509.52</v>
      </c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>
        <f>BM65</f>
        <v>509.52</v>
      </c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>
        <f>CA65</f>
        <v>509.52</v>
      </c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</row>
    <row r="70" spans="1:108" s="14" customFormat="1" x14ac:dyDescent="0.2">
      <c r="A70" s="31"/>
      <c r="B70" s="32"/>
      <c r="C70" s="32"/>
      <c r="D70" s="32"/>
      <c r="E70" s="32"/>
      <c r="F70" s="33"/>
      <c r="G70" s="34" t="s">
        <v>20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</row>
    <row r="71" spans="1:108" s="14" customFormat="1" ht="33" customHeight="1" x14ac:dyDescent="0.2">
      <c r="A71" s="88" t="s">
        <v>37</v>
      </c>
      <c r="B71" s="89"/>
      <c r="C71" s="89"/>
      <c r="D71" s="89"/>
      <c r="E71" s="89"/>
      <c r="F71" s="90"/>
      <c r="G71" s="13"/>
      <c r="H71" s="42" t="s">
        <v>57</v>
      </c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>
        <v>44197</v>
      </c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5">
        <v>44561</v>
      </c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1">
        <f>BM71</f>
        <v>420</v>
      </c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>
        <f>420000/1000</f>
        <v>420</v>
      </c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>
        <f>BM71</f>
        <v>420</v>
      </c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30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</row>
    <row r="72" spans="1:108" s="14" customFormat="1" x14ac:dyDescent="0.2">
      <c r="A72" s="24"/>
      <c r="B72" s="25"/>
      <c r="C72" s="25"/>
      <c r="D72" s="25"/>
      <c r="E72" s="25"/>
      <c r="F72" s="26"/>
      <c r="G72" s="80" t="s">
        <v>16</v>
      </c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2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</row>
    <row r="73" spans="1:108" s="14" customFormat="1" x14ac:dyDescent="0.2">
      <c r="A73" s="24"/>
      <c r="B73" s="25"/>
      <c r="C73" s="25"/>
      <c r="D73" s="25"/>
      <c r="E73" s="25"/>
      <c r="F73" s="26"/>
      <c r="G73" s="15"/>
      <c r="H73" s="27" t="s">
        <v>17</v>
      </c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8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</row>
    <row r="74" spans="1:108" s="14" customFormat="1" x14ac:dyDescent="0.2">
      <c r="A74" s="24"/>
      <c r="B74" s="25"/>
      <c r="C74" s="25"/>
      <c r="D74" s="25"/>
      <c r="E74" s="25"/>
      <c r="F74" s="26"/>
      <c r="G74" s="15"/>
      <c r="H74" s="27" t="s">
        <v>18</v>
      </c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8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</row>
    <row r="75" spans="1:108" s="14" customFormat="1" x14ac:dyDescent="0.2">
      <c r="A75" s="24"/>
      <c r="B75" s="25"/>
      <c r="C75" s="25"/>
      <c r="D75" s="25"/>
      <c r="E75" s="25"/>
      <c r="F75" s="26"/>
      <c r="G75" s="91" t="s">
        <v>19</v>
      </c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3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40">
        <f>AV71</f>
        <v>420</v>
      </c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>
        <f>BM71</f>
        <v>420</v>
      </c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>
        <f>CA71</f>
        <v>420</v>
      </c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</row>
    <row r="76" spans="1:108" s="14" customFormat="1" x14ac:dyDescent="0.2">
      <c r="A76" s="31"/>
      <c r="B76" s="32"/>
      <c r="C76" s="32"/>
      <c r="D76" s="32"/>
      <c r="E76" s="32"/>
      <c r="F76" s="33"/>
      <c r="G76" s="34" t="s">
        <v>20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</row>
    <row r="77" spans="1:108" s="14" customFormat="1" ht="33" customHeight="1" x14ac:dyDescent="0.2">
      <c r="A77" s="88" t="s">
        <v>38</v>
      </c>
      <c r="B77" s="89"/>
      <c r="C77" s="89"/>
      <c r="D77" s="89"/>
      <c r="E77" s="89"/>
      <c r="F77" s="90"/>
      <c r="G77" s="13"/>
      <c r="H77" s="42" t="s">
        <v>58</v>
      </c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>
        <v>44197</v>
      </c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5">
        <v>44561</v>
      </c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1">
        <f>BM77</f>
        <v>341.19</v>
      </c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>
        <f>341190/1000</f>
        <v>341.19</v>
      </c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>
        <f>BM77</f>
        <v>341.19</v>
      </c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30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</row>
    <row r="78" spans="1:108" s="14" customFormat="1" x14ac:dyDescent="0.2">
      <c r="A78" s="24"/>
      <c r="B78" s="25"/>
      <c r="C78" s="25"/>
      <c r="D78" s="25"/>
      <c r="E78" s="25"/>
      <c r="F78" s="26"/>
      <c r="G78" s="80" t="s">
        <v>16</v>
      </c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2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</row>
    <row r="79" spans="1:108" s="14" customFormat="1" x14ac:dyDescent="0.2">
      <c r="A79" s="24"/>
      <c r="B79" s="25"/>
      <c r="C79" s="25"/>
      <c r="D79" s="25"/>
      <c r="E79" s="25"/>
      <c r="F79" s="26"/>
      <c r="G79" s="15"/>
      <c r="H79" s="27" t="s">
        <v>17</v>
      </c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8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</row>
    <row r="80" spans="1:108" s="14" customFormat="1" x14ac:dyDescent="0.2">
      <c r="A80" s="24"/>
      <c r="B80" s="25"/>
      <c r="C80" s="25"/>
      <c r="D80" s="25"/>
      <c r="E80" s="25"/>
      <c r="F80" s="26"/>
      <c r="G80" s="15"/>
      <c r="H80" s="27" t="s">
        <v>18</v>
      </c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8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</row>
    <row r="81" spans="1:108" s="14" customFormat="1" x14ac:dyDescent="0.2">
      <c r="A81" s="24"/>
      <c r="B81" s="25"/>
      <c r="C81" s="25"/>
      <c r="D81" s="25"/>
      <c r="E81" s="25"/>
      <c r="F81" s="26"/>
      <c r="G81" s="91" t="s">
        <v>19</v>
      </c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3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40">
        <f>AV77</f>
        <v>341.19</v>
      </c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>
        <f>BM77</f>
        <v>341.19</v>
      </c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>
        <f>CA77</f>
        <v>341.19</v>
      </c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</row>
    <row r="82" spans="1:108" s="14" customFormat="1" x14ac:dyDescent="0.2">
      <c r="A82" s="31"/>
      <c r="B82" s="32"/>
      <c r="C82" s="32"/>
      <c r="D82" s="32"/>
      <c r="E82" s="32"/>
      <c r="F82" s="33"/>
      <c r="G82" s="34" t="s">
        <v>20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</row>
    <row r="83" spans="1:108" s="14" customFormat="1" ht="33" customHeight="1" x14ac:dyDescent="0.2">
      <c r="A83" s="88" t="s">
        <v>39</v>
      </c>
      <c r="B83" s="89"/>
      <c r="C83" s="89"/>
      <c r="D83" s="89"/>
      <c r="E83" s="89"/>
      <c r="F83" s="90"/>
      <c r="G83" s="13"/>
      <c r="H83" s="42" t="s">
        <v>59</v>
      </c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>
        <v>44197</v>
      </c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5">
        <v>44561</v>
      </c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1">
        <f>BM83</f>
        <v>302.00120000000004</v>
      </c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>
        <f>302001.2/1000</f>
        <v>302.00120000000004</v>
      </c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>
        <f>BM83</f>
        <v>302.00120000000004</v>
      </c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30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</row>
    <row r="84" spans="1:108" s="14" customFormat="1" x14ac:dyDescent="0.2">
      <c r="A84" s="24"/>
      <c r="B84" s="25"/>
      <c r="C84" s="25"/>
      <c r="D84" s="25"/>
      <c r="E84" s="25"/>
      <c r="F84" s="26"/>
      <c r="G84" s="80" t="s">
        <v>16</v>
      </c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2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</row>
    <row r="85" spans="1:108" s="14" customFormat="1" x14ac:dyDescent="0.2">
      <c r="A85" s="24"/>
      <c r="B85" s="25"/>
      <c r="C85" s="25"/>
      <c r="D85" s="25"/>
      <c r="E85" s="25"/>
      <c r="F85" s="26"/>
      <c r="G85" s="15"/>
      <c r="H85" s="27" t="s">
        <v>17</v>
      </c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8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</row>
    <row r="86" spans="1:108" s="14" customFormat="1" x14ac:dyDescent="0.2">
      <c r="A86" s="24"/>
      <c r="B86" s="25"/>
      <c r="C86" s="25"/>
      <c r="D86" s="25"/>
      <c r="E86" s="25"/>
      <c r="F86" s="26"/>
      <c r="G86" s="15"/>
      <c r="H86" s="27" t="s">
        <v>18</v>
      </c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8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</row>
    <row r="87" spans="1:108" s="14" customFormat="1" x14ac:dyDescent="0.2">
      <c r="A87" s="24"/>
      <c r="B87" s="25"/>
      <c r="C87" s="25"/>
      <c r="D87" s="25"/>
      <c r="E87" s="25"/>
      <c r="F87" s="26"/>
      <c r="G87" s="91" t="s">
        <v>19</v>
      </c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3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40">
        <f>AV83</f>
        <v>302.00120000000004</v>
      </c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>
        <f>BM83</f>
        <v>302.00120000000004</v>
      </c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>
        <f>CA83</f>
        <v>302.00120000000004</v>
      </c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</row>
    <row r="88" spans="1:108" s="14" customFormat="1" x14ac:dyDescent="0.2">
      <c r="A88" s="31"/>
      <c r="B88" s="32"/>
      <c r="C88" s="32"/>
      <c r="D88" s="32"/>
      <c r="E88" s="32"/>
      <c r="F88" s="33"/>
      <c r="G88" s="34" t="s">
        <v>20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6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</row>
    <row r="89" spans="1:108" s="14" customFormat="1" ht="33" customHeight="1" x14ac:dyDescent="0.2">
      <c r="A89" s="88" t="s">
        <v>40</v>
      </c>
      <c r="B89" s="89"/>
      <c r="C89" s="89"/>
      <c r="D89" s="89"/>
      <c r="E89" s="89"/>
      <c r="F89" s="90"/>
      <c r="G89" s="13"/>
      <c r="H89" s="42" t="s">
        <v>60</v>
      </c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>
        <v>44197</v>
      </c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5">
        <v>44561</v>
      </c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1">
        <f>BM89</f>
        <v>213.5</v>
      </c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>
        <f>213500/1000</f>
        <v>213.5</v>
      </c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>
        <f>BM89</f>
        <v>213.5</v>
      </c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30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</row>
    <row r="90" spans="1:108" s="14" customFormat="1" x14ac:dyDescent="0.2">
      <c r="A90" s="24"/>
      <c r="B90" s="25"/>
      <c r="C90" s="25"/>
      <c r="D90" s="25"/>
      <c r="E90" s="25"/>
      <c r="F90" s="26"/>
      <c r="G90" s="80" t="s">
        <v>16</v>
      </c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2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</row>
    <row r="91" spans="1:108" s="14" customFormat="1" x14ac:dyDescent="0.2">
      <c r="A91" s="24"/>
      <c r="B91" s="25"/>
      <c r="C91" s="25"/>
      <c r="D91" s="25"/>
      <c r="E91" s="25"/>
      <c r="F91" s="26"/>
      <c r="G91" s="15"/>
      <c r="H91" s="27" t="s">
        <v>17</v>
      </c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8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</row>
    <row r="92" spans="1:108" s="14" customFormat="1" x14ac:dyDescent="0.2">
      <c r="A92" s="24"/>
      <c r="B92" s="25"/>
      <c r="C92" s="25"/>
      <c r="D92" s="25"/>
      <c r="E92" s="25"/>
      <c r="F92" s="26"/>
      <c r="G92" s="15"/>
      <c r="H92" s="27" t="s">
        <v>18</v>
      </c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8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</row>
    <row r="93" spans="1:108" s="14" customFormat="1" x14ac:dyDescent="0.2">
      <c r="A93" s="24"/>
      <c r="B93" s="25"/>
      <c r="C93" s="25"/>
      <c r="D93" s="25"/>
      <c r="E93" s="25"/>
      <c r="F93" s="26"/>
      <c r="G93" s="91" t="s">
        <v>19</v>
      </c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3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40">
        <f>AV89</f>
        <v>213.5</v>
      </c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>
        <f>BM89</f>
        <v>213.5</v>
      </c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>
        <f>CA89</f>
        <v>213.5</v>
      </c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</row>
    <row r="94" spans="1:108" s="14" customFormat="1" x14ac:dyDescent="0.2">
      <c r="A94" s="31"/>
      <c r="B94" s="32"/>
      <c r="C94" s="32"/>
      <c r="D94" s="32"/>
      <c r="E94" s="32"/>
      <c r="F94" s="33"/>
      <c r="G94" s="34" t="s">
        <v>20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6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</row>
    <row r="95" spans="1:108" s="14" customFormat="1" ht="33" customHeight="1" x14ac:dyDescent="0.2">
      <c r="A95" s="88" t="s">
        <v>41</v>
      </c>
      <c r="B95" s="89"/>
      <c r="C95" s="89"/>
      <c r="D95" s="89"/>
      <c r="E95" s="89"/>
      <c r="F95" s="90"/>
      <c r="G95" s="13"/>
      <c r="H95" s="42" t="s">
        <v>61</v>
      </c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4"/>
      <c r="Z95" s="45">
        <v>44197</v>
      </c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5">
        <v>44561</v>
      </c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1">
        <f>BM95</f>
        <v>211.66399999999999</v>
      </c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>
        <f>211664/1000</f>
        <v>211.66399999999999</v>
      </c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>
        <f>BM95</f>
        <v>211.66399999999999</v>
      </c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30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</row>
    <row r="96" spans="1:108" s="14" customFormat="1" x14ac:dyDescent="0.2">
      <c r="A96" s="24"/>
      <c r="B96" s="25"/>
      <c r="C96" s="25"/>
      <c r="D96" s="25"/>
      <c r="E96" s="25"/>
      <c r="F96" s="26"/>
      <c r="G96" s="80" t="s">
        <v>16</v>
      </c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2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</row>
    <row r="97" spans="1:108" s="14" customFormat="1" x14ac:dyDescent="0.2">
      <c r="A97" s="24"/>
      <c r="B97" s="25"/>
      <c r="C97" s="25"/>
      <c r="D97" s="25"/>
      <c r="E97" s="25"/>
      <c r="F97" s="26"/>
      <c r="G97" s="15"/>
      <c r="H97" s="27" t="s">
        <v>17</v>
      </c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8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</row>
    <row r="98" spans="1:108" s="14" customFormat="1" x14ac:dyDescent="0.2">
      <c r="A98" s="24"/>
      <c r="B98" s="25"/>
      <c r="C98" s="25"/>
      <c r="D98" s="25"/>
      <c r="E98" s="25"/>
      <c r="F98" s="26"/>
      <c r="G98" s="15"/>
      <c r="H98" s="27" t="s">
        <v>18</v>
      </c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8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</row>
    <row r="99" spans="1:108" s="14" customFormat="1" x14ac:dyDescent="0.2">
      <c r="A99" s="24"/>
      <c r="B99" s="25"/>
      <c r="C99" s="25"/>
      <c r="D99" s="25"/>
      <c r="E99" s="25"/>
      <c r="F99" s="26"/>
      <c r="G99" s="91" t="s">
        <v>19</v>
      </c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3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40">
        <f>AV95</f>
        <v>211.66399999999999</v>
      </c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>
        <f>BM95</f>
        <v>211.66399999999999</v>
      </c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>
        <f>CA95</f>
        <v>211.66399999999999</v>
      </c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</row>
    <row r="100" spans="1:108" s="14" customFormat="1" x14ac:dyDescent="0.2">
      <c r="A100" s="31"/>
      <c r="B100" s="32"/>
      <c r="C100" s="32"/>
      <c r="D100" s="32"/>
      <c r="E100" s="32"/>
      <c r="F100" s="33"/>
      <c r="G100" s="34" t="s">
        <v>20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6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</row>
    <row r="101" spans="1:108" s="14" customFormat="1" ht="33" customHeight="1" x14ac:dyDescent="0.2">
      <c r="A101" s="88" t="s">
        <v>42</v>
      </c>
      <c r="B101" s="89"/>
      <c r="C101" s="89"/>
      <c r="D101" s="89"/>
      <c r="E101" s="89"/>
      <c r="F101" s="90"/>
      <c r="G101" s="13"/>
      <c r="H101" s="42" t="s">
        <v>62</v>
      </c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4"/>
      <c r="Z101" s="45">
        <v>44197</v>
      </c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5">
        <v>44561</v>
      </c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1">
        <f>BM101</f>
        <v>151.80000000000001</v>
      </c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>
        <f>151800/1000</f>
        <v>151.80000000000001</v>
      </c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>
        <f>BM101</f>
        <v>151.80000000000001</v>
      </c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30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</row>
    <row r="102" spans="1:108" s="14" customFormat="1" x14ac:dyDescent="0.2">
      <c r="A102" s="24"/>
      <c r="B102" s="25"/>
      <c r="C102" s="25"/>
      <c r="D102" s="25"/>
      <c r="E102" s="25"/>
      <c r="F102" s="26"/>
      <c r="G102" s="80" t="s">
        <v>16</v>
      </c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2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</row>
    <row r="103" spans="1:108" s="14" customFormat="1" x14ac:dyDescent="0.2">
      <c r="A103" s="24"/>
      <c r="B103" s="25"/>
      <c r="C103" s="25"/>
      <c r="D103" s="25"/>
      <c r="E103" s="25"/>
      <c r="F103" s="26"/>
      <c r="G103" s="15"/>
      <c r="H103" s="27" t="s">
        <v>17</v>
      </c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8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</row>
    <row r="104" spans="1:108" s="14" customFormat="1" x14ac:dyDescent="0.2">
      <c r="A104" s="24"/>
      <c r="B104" s="25"/>
      <c r="C104" s="25"/>
      <c r="D104" s="25"/>
      <c r="E104" s="25"/>
      <c r="F104" s="26"/>
      <c r="G104" s="15"/>
      <c r="H104" s="27" t="s">
        <v>18</v>
      </c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8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</row>
    <row r="105" spans="1:108" s="14" customFormat="1" x14ac:dyDescent="0.2">
      <c r="A105" s="24"/>
      <c r="B105" s="25"/>
      <c r="C105" s="25"/>
      <c r="D105" s="25"/>
      <c r="E105" s="25"/>
      <c r="F105" s="26"/>
      <c r="G105" s="91" t="s">
        <v>19</v>
      </c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3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40">
        <f>AV101</f>
        <v>151.80000000000001</v>
      </c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>
        <f>BM101</f>
        <v>151.80000000000001</v>
      </c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>
        <f>CA101</f>
        <v>151.80000000000001</v>
      </c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</row>
    <row r="106" spans="1:108" s="14" customFormat="1" x14ac:dyDescent="0.2">
      <c r="A106" s="31"/>
      <c r="B106" s="32"/>
      <c r="C106" s="32"/>
      <c r="D106" s="32"/>
      <c r="E106" s="32"/>
      <c r="F106" s="33"/>
      <c r="G106" s="34" t="s">
        <v>20</v>
      </c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6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</row>
    <row r="107" spans="1:108" s="14" customFormat="1" ht="33" customHeight="1" x14ac:dyDescent="0.2">
      <c r="A107" s="88" t="s">
        <v>43</v>
      </c>
      <c r="B107" s="89"/>
      <c r="C107" s="89"/>
      <c r="D107" s="89"/>
      <c r="E107" s="89"/>
      <c r="F107" s="90"/>
      <c r="G107" s="13"/>
      <c r="H107" s="42" t="s">
        <v>63</v>
      </c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4"/>
      <c r="Z107" s="45">
        <v>44197</v>
      </c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5">
        <v>44561</v>
      </c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1">
        <f>BM107</f>
        <v>115.819</v>
      </c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>
        <f>115819/1000</f>
        <v>115.819</v>
      </c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>
        <f>BM107</f>
        <v>115.819</v>
      </c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30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</row>
    <row r="108" spans="1:108" s="14" customFormat="1" x14ac:dyDescent="0.2">
      <c r="A108" s="24"/>
      <c r="B108" s="25"/>
      <c r="C108" s="25"/>
      <c r="D108" s="25"/>
      <c r="E108" s="25"/>
      <c r="F108" s="26"/>
      <c r="G108" s="80" t="s">
        <v>16</v>
      </c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2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</row>
    <row r="109" spans="1:108" s="14" customFormat="1" x14ac:dyDescent="0.2">
      <c r="A109" s="24"/>
      <c r="B109" s="25"/>
      <c r="C109" s="25"/>
      <c r="D109" s="25"/>
      <c r="E109" s="25"/>
      <c r="F109" s="26"/>
      <c r="G109" s="15"/>
      <c r="H109" s="27" t="s">
        <v>17</v>
      </c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8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</row>
    <row r="110" spans="1:108" s="14" customFormat="1" x14ac:dyDescent="0.2">
      <c r="A110" s="24"/>
      <c r="B110" s="25"/>
      <c r="C110" s="25"/>
      <c r="D110" s="25"/>
      <c r="E110" s="25"/>
      <c r="F110" s="26"/>
      <c r="G110" s="15"/>
      <c r="H110" s="27" t="s">
        <v>18</v>
      </c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8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</row>
    <row r="111" spans="1:108" s="14" customFormat="1" x14ac:dyDescent="0.2">
      <c r="A111" s="24"/>
      <c r="B111" s="25"/>
      <c r="C111" s="25"/>
      <c r="D111" s="25"/>
      <c r="E111" s="25"/>
      <c r="F111" s="26"/>
      <c r="G111" s="91" t="s">
        <v>19</v>
      </c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3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40">
        <f>AV107</f>
        <v>115.819</v>
      </c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>
        <f>BM107</f>
        <v>115.819</v>
      </c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>
        <f>CA107</f>
        <v>115.819</v>
      </c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</row>
    <row r="112" spans="1:108" s="14" customFormat="1" x14ac:dyDescent="0.2">
      <c r="A112" s="31"/>
      <c r="B112" s="32"/>
      <c r="C112" s="32"/>
      <c r="D112" s="32"/>
      <c r="E112" s="32"/>
      <c r="F112" s="33"/>
      <c r="G112" s="34" t="s">
        <v>20</v>
      </c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6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</row>
    <row r="113" spans="1:108" s="14" customFormat="1" ht="33" customHeight="1" x14ac:dyDescent="0.2">
      <c r="A113" s="88" t="s">
        <v>44</v>
      </c>
      <c r="B113" s="89"/>
      <c r="C113" s="89"/>
      <c r="D113" s="89"/>
      <c r="E113" s="89"/>
      <c r="F113" s="90"/>
      <c r="G113" s="13"/>
      <c r="H113" s="42" t="s">
        <v>64</v>
      </c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4"/>
      <c r="Z113" s="45">
        <v>44197</v>
      </c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5">
        <v>44561</v>
      </c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1">
        <f>BM113</f>
        <v>73.72</v>
      </c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>
        <f>73720/1000</f>
        <v>73.72</v>
      </c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>
        <f>BM113</f>
        <v>73.72</v>
      </c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30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</row>
    <row r="114" spans="1:108" s="14" customFormat="1" x14ac:dyDescent="0.2">
      <c r="A114" s="24"/>
      <c r="B114" s="25"/>
      <c r="C114" s="25"/>
      <c r="D114" s="25"/>
      <c r="E114" s="25"/>
      <c r="F114" s="26"/>
      <c r="G114" s="80" t="s">
        <v>16</v>
      </c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2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79"/>
      <c r="CP114" s="79"/>
      <c r="CQ114" s="79"/>
      <c r="CR114" s="79"/>
      <c r="CS114" s="79"/>
      <c r="CT114" s="79"/>
      <c r="CU114" s="79"/>
      <c r="CV114" s="79"/>
      <c r="CW114" s="79"/>
      <c r="CX114" s="79"/>
      <c r="CY114" s="79"/>
      <c r="CZ114" s="79"/>
      <c r="DA114" s="79"/>
      <c r="DB114" s="79"/>
      <c r="DC114" s="79"/>
      <c r="DD114" s="79"/>
    </row>
    <row r="115" spans="1:108" s="14" customFormat="1" x14ac:dyDescent="0.2">
      <c r="A115" s="24"/>
      <c r="B115" s="25"/>
      <c r="C115" s="25"/>
      <c r="D115" s="25"/>
      <c r="E115" s="25"/>
      <c r="F115" s="26"/>
      <c r="G115" s="15"/>
      <c r="H115" s="27" t="s">
        <v>17</v>
      </c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8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79"/>
      <c r="CP115" s="79"/>
      <c r="CQ115" s="79"/>
      <c r="CR115" s="79"/>
      <c r="CS115" s="79"/>
      <c r="CT115" s="79"/>
      <c r="CU115" s="79"/>
      <c r="CV115" s="79"/>
      <c r="CW115" s="79"/>
      <c r="CX115" s="79"/>
      <c r="CY115" s="79"/>
      <c r="CZ115" s="79"/>
      <c r="DA115" s="79"/>
      <c r="DB115" s="79"/>
      <c r="DC115" s="79"/>
      <c r="DD115" s="79"/>
    </row>
    <row r="116" spans="1:108" s="14" customFormat="1" x14ac:dyDescent="0.2">
      <c r="A116" s="24"/>
      <c r="B116" s="25"/>
      <c r="C116" s="25"/>
      <c r="D116" s="25"/>
      <c r="E116" s="25"/>
      <c r="F116" s="26"/>
      <c r="G116" s="15"/>
      <c r="H116" s="27" t="s">
        <v>18</v>
      </c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8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</row>
    <row r="117" spans="1:108" s="14" customFormat="1" x14ac:dyDescent="0.2">
      <c r="A117" s="24"/>
      <c r="B117" s="25"/>
      <c r="C117" s="25"/>
      <c r="D117" s="25"/>
      <c r="E117" s="25"/>
      <c r="F117" s="26"/>
      <c r="G117" s="91" t="s">
        <v>19</v>
      </c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3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40">
        <f>AV113</f>
        <v>73.72</v>
      </c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>
        <f>BM113</f>
        <v>73.72</v>
      </c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>
        <f>CA113</f>
        <v>73.72</v>
      </c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</row>
    <row r="118" spans="1:108" s="14" customFormat="1" x14ac:dyDescent="0.2">
      <c r="A118" s="31"/>
      <c r="B118" s="32"/>
      <c r="C118" s="32"/>
      <c r="D118" s="32"/>
      <c r="E118" s="32"/>
      <c r="F118" s="33"/>
      <c r="G118" s="34" t="s">
        <v>20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6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</row>
    <row r="119" spans="1:108" s="14" customFormat="1" ht="33" customHeight="1" x14ac:dyDescent="0.2">
      <c r="A119" s="88" t="s">
        <v>45</v>
      </c>
      <c r="B119" s="89"/>
      <c r="C119" s="89"/>
      <c r="D119" s="89"/>
      <c r="E119" s="89"/>
      <c r="F119" s="90"/>
      <c r="G119" s="13"/>
      <c r="H119" s="42" t="s">
        <v>65</v>
      </c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4"/>
      <c r="Z119" s="45">
        <v>44197</v>
      </c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5">
        <v>44561</v>
      </c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1">
        <f>BM119</f>
        <v>58.18</v>
      </c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>
        <f>58180/1000</f>
        <v>58.18</v>
      </c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>
        <f>BM119</f>
        <v>58.18</v>
      </c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30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</row>
    <row r="120" spans="1:108" s="14" customFormat="1" x14ac:dyDescent="0.2">
      <c r="A120" s="24"/>
      <c r="B120" s="25"/>
      <c r="C120" s="25"/>
      <c r="D120" s="25"/>
      <c r="E120" s="25"/>
      <c r="F120" s="26"/>
      <c r="G120" s="80" t="s">
        <v>16</v>
      </c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2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</row>
    <row r="121" spans="1:108" s="14" customFormat="1" x14ac:dyDescent="0.2">
      <c r="A121" s="24"/>
      <c r="B121" s="25"/>
      <c r="C121" s="25"/>
      <c r="D121" s="25"/>
      <c r="E121" s="25"/>
      <c r="F121" s="26"/>
      <c r="G121" s="15"/>
      <c r="H121" s="27" t="s">
        <v>17</v>
      </c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8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79"/>
      <c r="DC121" s="79"/>
      <c r="DD121" s="79"/>
    </row>
    <row r="122" spans="1:108" s="14" customFormat="1" x14ac:dyDescent="0.2">
      <c r="A122" s="24"/>
      <c r="B122" s="25"/>
      <c r="C122" s="25"/>
      <c r="D122" s="25"/>
      <c r="E122" s="25"/>
      <c r="F122" s="26"/>
      <c r="G122" s="15"/>
      <c r="H122" s="27" t="s">
        <v>18</v>
      </c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8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</row>
    <row r="123" spans="1:108" s="14" customFormat="1" x14ac:dyDescent="0.2">
      <c r="A123" s="24"/>
      <c r="B123" s="25"/>
      <c r="C123" s="25"/>
      <c r="D123" s="25"/>
      <c r="E123" s="25"/>
      <c r="F123" s="26"/>
      <c r="G123" s="91" t="s">
        <v>19</v>
      </c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3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40">
        <f>AV119</f>
        <v>58.18</v>
      </c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>
        <f>BM119</f>
        <v>58.18</v>
      </c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>
        <f>CA119</f>
        <v>58.18</v>
      </c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</row>
    <row r="124" spans="1:108" s="14" customFormat="1" x14ac:dyDescent="0.2">
      <c r="A124" s="31"/>
      <c r="B124" s="32"/>
      <c r="C124" s="32"/>
      <c r="D124" s="32"/>
      <c r="E124" s="32"/>
      <c r="F124" s="33"/>
      <c r="G124" s="34" t="s">
        <v>20</v>
      </c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6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</row>
    <row r="125" spans="1:108" s="14" customFormat="1" ht="33" customHeight="1" x14ac:dyDescent="0.2">
      <c r="A125" s="88" t="s">
        <v>46</v>
      </c>
      <c r="B125" s="89"/>
      <c r="C125" s="89"/>
      <c r="D125" s="89"/>
      <c r="E125" s="89"/>
      <c r="F125" s="90"/>
      <c r="G125" s="13"/>
      <c r="H125" s="42" t="s">
        <v>66</v>
      </c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4"/>
      <c r="Z125" s="45">
        <v>44197</v>
      </c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5">
        <v>44561</v>
      </c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1">
        <f>BM125</f>
        <v>52.590830000000004</v>
      </c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>
        <f>52590.83/1000</f>
        <v>52.590830000000004</v>
      </c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>
        <f>BM125</f>
        <v>52.590830000000004</v>
      </c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30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</row>
    <row r="126" spans="1:108" s="14" customFormat="1" x14ac:dyDescent="0.2">
      <c r="A126" s="24"/>
      <c r="B126" s="25"/>
      <c r="C126" s="25"/>
      <c r="D126" s="25"/>
      <c r="E126" s="25"/>
      <c r="F126" s="26"/>
      <c r="G126" s="80" t="s">
        <v>16</v>
      </c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2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79"/>
      <c r="CP126" s="79"/>
      <c r="CQ126" s="79"/>
      <c r="CR126" s="79"/>
      <c r="CS126" s="79"/>
      <c r="CT126" s="79"/>
      <c r="CU126" s="79"/>
      <c r="CV126" s="79"/>
      <c r="CW126" s="79"/>
      <c r="CX126" s="79"/>
      <c r="CY126" s="79"/>
      <c r="CZ126" s="79"/>
      <c r="DA126" s="79"/>
      <c r="DB126" s="79"/>
      <c r="DC126" s="79"/>
      <c r="DD126" s="79"/>
    </row>
    <row r="127" spans="1:108" s="14" customFormat="1" x14ac:dyDescent="0.2">
      <c r="A127" s="24"/>
      <c r="B127" s="25"/>
      <c r="C127" s="25"/>
      <c r="D127" s="25"/>
      <c r="E127" s="25"/>
      <c r="F127" s="26"/>
      <c r="G127" s="15"/>
      <c r="H127" s="27" t="s">
        <v>17</v>
      </c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8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79"/>
      <c r="CP127" s="79"/>
      <c r="CQ127" s="79"/>
      <c r="CR127" s="79"/>
      <c r="CS127" s="79"/>
      <c r="CT127" s="79"/>
      <c r="CU127" s="79"/>
      <c r="CV127" s="79"/>
      <c r="CW127" s="79"/>
      <c r="CX127" s="79"/>
      <c r="CY127" s="79"/>
      <c r="CZ127" s="79"/>
      <c r="DA127" s="79"/>
      <c r="DB127" s="79"/>
      <c r="DC127" s="79"/>
      <c r="DD127" s="79"/>
    </row>
    <row r="128" spans="1:108" s="14" customFormat="1" x14ac:dyDescent="0.2">
      <c r="A128" s="24"/>
      <c r="B128" s="25"/>
      <c r="C128" s="25"/>
      <c r="D128" s="25"/>
      <c r="E128" s="25"/>
      <c r="F128" s="26"/>
      <c r="G128" s="15"/>
      <c r="H128" s="27" t="s">
        <v>18</v>
      </c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8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</row>
    <row r="129" spans="1:108" s="14" customFormat="1" x14ac:dyDescent="0.2">
      <c r="A129" s="24"/>
      <c r="B129" s="25"/>
      <c r="C129" s="25"/>
      <c r="D129" s="25"/>
      <c r="E129" s="25"/>
      <c r="F129" s="26"/>
      <c r="G129" s="91" t="s">
        <v>19</v>
      </c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3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40">
        <f>AV125</f>
        <v>52.590830000000004</v>
      </c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>
        <f>BM125</f>
        <v>52.590830000000004</v>
      </c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>
        <f>CA125</f>
        <v>52.590830000000004</v>
      </c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</row>
    <row r="130" spans="1:108" s="14" customFormat="1" x14ac:dyDescent="0.2">
      <c r="A130" s="31"/>
      <c r="B130" s="32"/>
      <c r="C130" s="32"/>
      <c r="D130" s="32"/>
      <c r="E130" s="32"/>
      <c r="F130" s="33"/>
      <c r="G130" s="34" t="s">
        <v>20</v>
      </c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6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</row>
    <row r="131" spans="1:108" s="14" customFormat="1" ht="33" customHeight="1" x14ac:dyDescent="0.2">
      <c r="A131" s="88" t="s">
        <v>47</v>
      </c>
      <c r="B131" s="89"/>
      <c r="C131" s="89"/>
      <c r="D131" s="89"/>
      <c r="E131" s="89"/>
      <c r="F131" s="90"/>
      <c r="G131" s="13"/>
      <c r="H131" s="42" t="s">
        <v>67</v>
      </c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4"/>
      <c r="Z131" s="45">
        <v>44197</v>
      </c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5">
        <v>44561</v>
      </c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1">
        <f>BM131</f>
        <v>20.5</v>
      </c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>
        <f>20500/1000</f>
        <v>20.5</v>
      </c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>
        <f>BM131</f>
        <v>20.5</v>
      </c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30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</row>
    <row r="132" spans="1:108" s="14" customFormat="1" x14ac:dyDescent="0.2">
      <c r="A132" s="24"/>
      <c r="B132" s="25"/>
      <c r="C132" s="25"/>
      <c r="D132" s="25"/>
      <c r="E132" s="25"/>
      <c r="F132" s="26"/>
      <c r="G132" s="80" t="s">
        <v>16</v>
      </c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2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79"/>
      <c r="DC132" s="79"/>
      <c r="DD132" s="79"/>
    </row>
    <row r="133" spans="1:108" s="14" customFormat="1" x14ac:dyDescent="0.2">
      <c r="A133" s="24"/>
      <c r="B133" s="25"/>
      <c r="C133" s="25"/>
      <c r="D133" s="25"/>
      <c r="E133" s="25"/>
      <c r="F133" s="26"/>
      <c r="G133" s="15"/>
      <c r="H133" s="27" t="s">
        <v>17</v>
      </c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8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79"/>
      <c r="CP133" s="79"/>
      <c r="CQ133" s="79"/>
      <c r="CR133" s="79"/>
      <c r="CS133" s="79"/>
      <c r="CT133" s="79"/>
      <c r="CU133" s="79"/>
      <c r="CV133" s="79"/>
      <c r="CW133" s="79"/>
      <c r="CX133" s="79"/>
      <c r="CY133" s="79"/>
      <c r="CZ133" s="79"/>
      <c r="DA133" s="79"/>
      <c r="DB133" s="79"/>
      <c r="DC133" s="79"/>
      <c r="DD133" s="79"/>
    </row>
    <row r="134" spans="1:108" s="14" customFormat="1" x14ac:dyDescent="0.2">
      <c r="A134" s="24"/>
      <c r="B134" s="25"/>
      <c r="C134" s="25"/>
      <c r="D134" s="25"/>
      <c r="E134" s="25"/>
      <c r="F134" s="26"/>
      <c r="G134" s="15"/>
      <c r="H134" s="27" t="s">
        <v>18</v>
      </c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8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</row>
    <row r="135" spans="1:108" s="14" customFormat="1" x14ac:dyDescent="0.2">
      <c r="A135" s="24"/>
      <c r="B135" s="25"/>
      <c r="C135" s="25"/>
      <c r="D135" s="25"/>
      <c r="E135" s="25"/>
      <c r="F135" s="26"/>
      <c r="G135" s="91" t="s">
        <v>19</v>
      </c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3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40">
        <f>AV131</f>
        <v>20.5</v>
      </c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>
        <f>BM131</f>
        <v>20.5</v>
      </c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>
        <f>CA131</f>
        <v>20.5</v>
      </c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</row>
    <row r="136" spans="1:108" s="14" customFormat="1" x14ac:dyDescent="0.2">
      <c r="A136" s="31"/>
      <c r="B136" s="32"/>
      <c r="C136" s="32"/>
      <c r="D136" s="32"/>
      <c r="E136" s="32"/>
      <c r="F136" s="33"/>
      <c r="G136" s="34" t="s">
        <v>20</v>
      </c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6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7"/>
      <c r="DC136" s="37"/>
      <c r="DD136" s="37"/>
    </row>
    <row r="137" spans="1:108" s="14" customFormat="1" ht="33" customHeight="1" x14ac:dyDescent="0.2">
      <c r="A137" s="88"/>
      <c r="B137" s="89"/>
      <c r="C137" s="89"/>
      <c r="D137" s="89"/>
      <c r="E137" s="89"/>
      <c r="F137" s="90"/>
      <c r="G137" s="13"/>
      <c r="H137" s="95" t="s">
        <v>68</v>
      </c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45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5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1">
        <f>AV11+AV17+AV23+AV29+AV35+AV41+AV47+AV53+AV59+AV65+AV71+AV77+AV83+AV89+AV95+AV101+AV107+AV113+AV119+AV125+AV131</f>
        <v>12860.09405</v>
      </c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>
        <v>12860.09405</v>
      </c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>
        <v>12860.09405</v>
      </c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30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  <c r="CZ137" s="37"/>
      <c r="DA137" s="37"/>
      <c r="DB137" s="37"/>
      <c r="DC137" s="37"/>
      <c r="DD137" s="37"/>
    </row>
    <row r="138" spans="1:108" s="14" customFormat="1" x14ac:dyDescent="0.2">
      <c r="A138" s="17"/>
      <c r="B138" s="17"/>
      <c r="C138" s="17"/>
      <c r="D138" s="17"/>
      <c r="E138" s="17"/>
      <c r="F138" s="17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</row>
    <row r="139" spans="1:108" s="14" customFormat="1" x14ac:dyDescent="0.2">
      <c r="A139" s="17"/>
      <c r="B139" s="17"/>
      <c r="C139" s="17"/>
      <c r="D139" s="17"/>
      <c r="E139" s="17"/>
      <c r="F139" s="17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</row>
    <row r="140" spans="1:108" s="14" customFormat="1" x14ac:dyDescent="0.2">
      <c r="A140" s="17"/>
      <c r="B140" s="17"/>
      <c r="C140" s="17"/>
      <c r="D140" s="17"/>
      <c r="E140" s="17"/>
      <c r="F140" s="17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</row>
    <row r="141" spans="1:108" s="14" customFormat="1" x14ac:dyDescent="0.2">
      <c r="A141" s="17"/>
      <c r="B141" s="17"/>
      <c r="C141" s="17"/>
      <c r="D141" s="17"/>
      <c r="E141" s="17"/>
      <c r="F141" s="17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</row>
    <row r="142" spans="1:108" s="16" customFormat="1" x14ac:dyDescent="0.25">
      <c r="A142" s="94" t="s">
        <v>22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94"/>
      <c r="AR142" s="94"/>
      <c r="AS142" s="94"/>
      <c r="AT142" s="94"/>
      <c r="AU142" s="94"/>
      <c r="AV142" s="94"/>
      <c r="AW142" s="94"/>
      <c r="AX142" s="94"/>
      <c r="AY142" s="94"/>
      <c r="AZ142" s="94"/>
      <c r="BA142" s="94"/>
      <c r="BB142" s="94"/>
      <c r="BC142" s="94"/>
      <c r="BD142" s="94"/>
      <c r="BE142" s="94"/>
      <c r="BF142" s="94"/>
      <c r="BG142" s="94"/>
      <c r="BH142" s="94"/>
      <c r="BI142" s="94"/>
      <c r="BJ142" s="94"/>
      <c r="BK142" s="94"/>
      <c r="BL142" s="94"/>
      <c r="BM142" s="94"/>
      <c r="BN142" s="94"/>
      <c r="BO142" s="94"/>
      <c r="BP142" s="94"/>
      <c r="BQ142" s="94"/>
      <c r="BR142" s="94"/>
      <c r="BS142" s="94"/>
      <c r="BT142" s="94"/>
      <c r="BU142" s="94"/>
      <c r="BV142" s="94"/>
      <c r="BW142" s="94"/>
      <c r="BX142" s="94"/>
      <c r="BY142" s="94"/>
      <c r="BZ142" s="94"/>
      <c r="CA142" s="94"/>
      <c r="CB142" s="94"/>
      <c r="CC142" s="94"/>
      <c r="CD142" s="94"/>
      <c r="CE142" s="94"/>
      <c r="CF142" s="94"/>
      <c r="CG142" s="94"/>
      <c r="CH142" s="94"/>
      <c r="CI142" s="94"/>
      <c r="CJ142" s="94"/>
      <c r="CK142" s="94"/>
      <c r="CL142" s="94"/>
      <c r="CM142" s="94"/>
      <c r="CN142" s="94"/>
      <c r="CO142" s="94"/>
      <c r="CP142" s="94"/>
      <c r="CQ142" s="94"/>
      <c r="CR142" s="94"/>
      <c r="CS142" s="94"/>
      <c r="CT142" s="94"/>
      <c r="CU142" s="94"/>
      <c r="CV142" s="94"/>
      <c r="CW142" s="94"/>
      <c r="CX142" s="94"/>
      <c r="CY142" s="94"/>
      <c r="CZ142" s="94"/>
      <c r="DA142" s="94"/>
      <c r="DB142" s="94"/>
      <c r="DC142" s="94"/>
      <c r="DD142" s="94"/>
    </row>
    <row r="143" spans="1:108" s="16" customFormat="1" x14ac:dyDescent="0.25">
      <c r="A143" s="94" t="s">
        <v>23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4"/>
      <c r="AU143" s="94"/>
      <c r="AV143" s="94"/>
      <c r="AW143" s="94"/>
      <c r="AX143" s="94"/>
      <c r="AY143" s="94"/>
      <c r="AZ143" s="94"/>
      <c r="BA143" s="94"/>
      <c r="BB143" s="94"/>
      <c r="BC143" s="94"/>
      <c r="BD143" s="94"/>
      <c r="BE143" s="94"/>
      <c r="BF143" s="94"/>
      <c r="BG143" s="94"/>
      <c r="BH143" s="94"/>
      <c r="BI143" s="94"/>
      <c r="BJ143" s="94"/>
      <c r="BK143" s="94"/>
      <c r="BL143" s="94"/>
      <c r="BM143" s="94"/>
      <c r="BN143" s="94"/>
      <c r="BO143" s="94"/>
      <c r="BP143" s="94"/>
      <c r="BQ143" s="94"/>
      <c r="BR143" s="94"/>
      <c r="BS143" s="94"/>
      <c r="BT143" s="94"/>
      <c r="BU143" s="94"/>
      <c r="BV143" s="94"/>
      <c r="BW143" s="94"/>
      <c r="BX143" s="94"/>
      <c r="BY143" s="94"/>
      <c r="BZ143" s="94"/>
      <c r="CA143" s="94"/>
      <c r="CB143" s="94"/>
      <c r="CC143" s="94"/>
      <c r="CD143" s="94"/>
      <c r="CE143" s="94"/>
      <c r="CF143" s="94"/>
      <c r="CG143" s="94"/>
      <c r="CH143" s="94"/>
      <c r="CI143" s="94"/>
      <c r="CJ143" s="94"/>
      <c r="CK143" s="94"/>
      <c r="CL143" s="94"/>
      <c r="CM143" s="94"/>
      <c r="CN143" s="94"/>
      <c r="CO143" s="94"/>
      <c r="CP143" s="94"/>
      <c r="CQ143" s="94"/>
      <c r="CR143" s="94"/>
      <c r="CS143" s="94"/>
      <c r="CT143" s="94"/>
      <c r="CU143" s="94"/>
      <c r="CV143" s="94"/>
      <c r="CW143" s="94"/>
      <c r="CX143" s="94"/>
      <c r="CY143" s="94"/>
      <c r="CZ143" s="94"/>
      <c r="DA143" s="94"/>
      <c r="DB143" s="94"/>
      <c r="DC143" s="94"/>
      <c r="DD143" s="94"/>
    </row>
    <row r="144" spans="1:108" s="16" customFormat="1" x14ac:dyDescent="0.25">
      <c r="A144" s="94" t="s">
        <v>24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  <c r="AV144" s="94"/>
      <c r="AW144" s="94"/>
      <c r="AX144" s="94"/>
      <c r="AY144" s="94"/>
      <c r="AZ144" s="94"/>
      <c r="BA144" s="94"/>
      <c r="BB144" s="94"/>
      <c r="BC144" s="94"/>
      <c r="BD144" s="94"/>
      <c r="BE144" s="94"/>
      <c r="BF144" s="94"/>
      <c r="BG144" s="94"/>
      <c r="BH144" s="94"/>
      <c r="BI144" s="94"/>
      <c r="BJ144" s="94"/>
      <c r="BK144" s="94"/>
      <c r="BL144" s="94"/>
      <c r="BM144" s="94"/>
      <c r="BN144" s="94"/>
      <c r="BO144" s="94"/>
      <c r="BP144" s="94"/>
      <c r="BQ144" s="94"/>
      <c r="BR144" s="94"/>
      <c r="BS144" s="94"/>
      <c r="BT144" s="94"/>
      <c r="BU144" s="94"/>
      <c r="BV144" s="94"/>
      <c r="BW144" s="94"/>
      <c r="BX144" s="94"/>
      <c r="BY144" s="94"/>
      <c r="BZ144" s="94"/>
      <c r="CA144" s="94"/>
      <c r="CB144" s="94"/>
      <c r="CC144" s="94"/>
      <c r="CD144" s="94"/>
      <c r="CE144" s="94"/>
      <c r="CF144" s="94"/>
      <c r="CG144" s="94"/>
      <c r="CH144" s="94"/>
      <c r="CI144" s="94"/>
      <c r="CJ144" s="94"/>
      <c r="CK144" s="94"/>
      <c r="CL144" s="94"/>
      <c r="CM144" s="94"/>
      <c r="CN144" s="94"/>
      <c r="CO144" s="94"/>
      <c r="CP144" s="94"/>
      <c r="CQ144" s="94"/>
      <c r="CR144" s="94"/>
      <c r="CS144" s="94"/>
      <c r="CT144" s="94"/>
      <c r="CU144" s="94"/>
      <c r="CV144" s="94"/>
      <c r="CW144" s="94"/>
      <c r="CX144" s="94"/>
      <c r="CY144" s="94"/>
      <c r="CZ144" s="94"/>
      <c r="DA144" s="94"/>
      <c r="DB144" s="94"/>
      <c r="DC144" s="94"/>
      <c r="DD144" s="94"/>
    </row>
    <row r="145" spans="25:25" s="16" customFormat="1" x14ac:dyDescent="0.25"/>
    <row r="146" spans="25:25" s="16" customFormat="1" x14ac:dyDescent="0.25"/>
    <row r="147" spans="25:25" s="16" customFormat="1" x14ac:dyDescent="0.25"/>
    <row r="148" spans="25:25" s="16" customFormat="1" x14ac:dyDescent="0.25"/>
    <row r="149" spans="25:25" s="16" customFormat="1" x14ac:dyDescent="0.25"/>
    <row r="150" spans="25:25" s="16" customFormat="1" x14ac:dyDescent="0.25"/>
    <row r="151" spans="25:25" s="16" customFormat="1" x14ac:dyDescent="0.25"/>
    <row r="152" spans="25:25" s="16" customFormat="1" x14ac:dyDescent="0.25"/>
    <row r="153" spans="25:25" s="16" customFormat="1" x14ac:dyDescent="0.25"/>
    <row r="154" spans="25:25" s="16" customFormat="1" x14ac:dyDescent="0.25"/>
    <row r="157" spans="25:25" x14ac:dyDescent="0.25">
      <c r="Y157" s="12"/>
    </row>
    <row r="158" spans="25:25" x14ac:dyDescent="0.25">
      <c r="Y158" s="12"/>
    </row>
    <row r="159" spans="25:25" x14ac:dyDescent="0.25">
      <c r="Y159" s="12"/>
    </row>
    <row r="160" spans="25:25" x14ac:dyDescent="0.25">
      <c r="Y160" s="12"/>
    </row>
    <row r="161" spans="25:25" x14ac:dyDescent="0.25">
      <c r="Y161" s="12"/>
    </row>
    <row r="162" spans="25:25" x14ac:dyDescent="0.25">
      <c r="Y162" s="12"/>
    </row>
    <row r="184" spans="25:25" x14ac:dyDescent="0.25">
      <c r="Y184" s="12"/>
    </row>
  </sheetData>
  <mergeCells count="1042">
    <mergeCell ref="A137:F137"/>
    <mergeCell ref="H137:Y137"/>
    <mergeCell ref="Z137:AJ137"/>
    <mergeCell ref="AK137:AU137"/>
    <mergeCell ref="AV137:BL137"/>
    <mergeCell ref="BM137:BZ137"/>
    <mergeCell ref="CA137:CN137"/>
    <mergeCell ref="CO137:DD137"/>
    <mergeCell ref="A135:F135"/>
    <mergeCell ref="G135:Y135"/>
    <mergeCell ref="Z135:AJ135"/>
    <mergeCell ref="AK135:AU135"/>
    <mergeCell ref="AV135:BL135"/>
    <mergeCell ref="BM135:BZ135"/>
    <mergeCell ref="CA135:CN135"/>
    <mergeCell ref="CO135:DD135"/>
    <mergeCell ref="A136:F136"/>
    <mergeCell ref="G136:Y136"/>
    <mergeCell ref="Z136:AJ136"/>
    <mergeCell ref="AK136:AU136"/>
    <mergeCell ref="AV136:BL136"/>
    <mergeCell ref="BM136:BZ136"/>
    <mergeCell ref="CA136:CN136"/>
    <mergeCell ref="CO136:DD136"/>
    <mergeCell ref="A133:F133"/>
    <mergeCell ref="H133:Y133"/>
    <mergeCell ref="Z133:AJ133"/>
    <mergeCell ref="AK133:AU133"/>
    <mergeCell ref="AV133:BL133"/>
    <mergeCell ref="BM133:BZ133"/>
    <mergeCell ref="CA133:CN133"/>
    <mergeCell ref="CO133:DD133"/>
    <mergeCell ref="A134:F134"/>
    <mergeCell ref="H134:Y134"/>
    <mergeCell ref="Z134:AJ134"/>
    <mergeCell ref="AK134:AU134"/>
    <mergeCell ref="AV134:BL134"/>
    <mergeCell ref="BM134:BZ134"/>
    <mergeCell ref="CA134:CN134"/>
    <mergeCell ref="CO134:DD134"/>
    <mergeCell ref="A131:F131"/>
    <mergeCell ref="H131:Y131"/>
    <mergeCell ref="Z131:AJ131"/>
    <mergeCell ref="AK131:AU131"/>
    <mergeCell ref="AV131:BL131"/>
    <mergeCell ref="BM131:BZ131"/>
    <mergeCell ref="CA131:CN131"/>
    <mergeCell ref="CO131:DD131"/>
    <mergeCell ref="A132:F132"/>
    <mergeCell ref="G132:Y132"/>
    <mergeCell ref="Z132:AJ132"/>
    <mergeCell ref="AK132:AU132"/>
    <mergeCell ref="AV132:BL132"/>
    <mergeCell ref="BM132:BZ132"/>
    <mergeCell ref="CA132:CN132"/>
    <mergeCell ref="CO132:DD132"/>
    <mergeCell ref="A129:F129"/>
    <mergeCell ref="G129:Y129"/>
    <mergeCell ref="Z129:AJ129"/>
    <mergeCell ref="AK129:AU129"/>
    <mergeCell ref="AV129:BL129"/>
    <mergeCell ref="BM129:BZ129"/>
    <mergeCell ref="CA129:CN129"/>
    <mergeCell ref="CO129:DD129"/>
    <mergeCell ref="A130:F130"/>
    <mergeCell ref="G130:Y130"/>
    <mergeCell ref="Z130:AJ130"/>
    <mergeCell ref="AK130:AU130"/>
    <mergeCell ref="AV130:BL130"/>
    <mergeCell ref="BM130:BZ130"/>
    <mergeCell ref="CA130:CN130"/>
    <mergeCell ref="CO130:DD130"/>
    <mergeCell ref="A127:F127"/>
    <mergeCell ref="H127:Y127"/>
    <mergeCell ref="Z127:AJ127"/>
    <mergeCell ref="AK127:AU127"/>
    <mergeCell ref="AV127:BL127"/>
    <mergeCell ref="BM127:BZ127"/>
    <mergeCell ref="CA127:CN127"/>
    <mergeCell ref="CO127:DD127"/>
    <mergeCell ref="A128:F128"/>
    <mergeCell ref="H128:Y128"/>
    <mergeCell ref="Z128:AJ128"/>
    <mergeCell ref="AK128:AU128"/>
    <mergeCell ref="AV128:BL128"/>
    <mergeCell ref="BM128:BZ128"/>
    <mergeCell ref="CA128:CN128"/>
    <mergeCell ref="CO128:DD128"/>
    <mergeCell ref="A125:F125"/>
    <mergeCell ref="H125:Y125"/>
    <mergeCell ref="Z125:AJ125"/>
    <mergeCell ref="AK125:AU125"/>
    <mergeCell ref="AV125:BL125"/>
    <mergeCell ref="BM125:BZ125"/>
    <mergeCell ref="CA125:CN125"/>
    <mergeCell ref="CO125:DD125"/>
    <mergeCell ref="A126:F126"/>
    <mergeCell ref="G126:Y126"/>
    <mergeCell ref="Z126:AJ126"/>
    <mergeCell ref="AK126:AU126"/>
    <mergeCell ref="AV126:BL126"/>
    <mergeCell ref="BM126:BZ126"/>
    <mergeCell ref="CA126:CN126"/>
    <mergeCell ref="CO126:DD126"/>
    <mergeCell ref="A123:F123"/>
    <mergeCell ref="G123:Y123"/>
    <mergeCell ref="Z123:AJ123"/>
    <mergeCell ref="AK123:AU123"/>
    <mergeCell ref="AV123:BL123"/>
    <mergeCell ref="BM123:BZ123"/>
    <mergeCell ref="CA123:CN123"/>
    <mergeCell ref="CO123:DD123"/>
    <mergeCell ref="A124:F124"/>
    <mergeCell ref="G124:Y124"/>
    <mergeCell ref="Z124:AJ124"/>
    <mergeCell ref="AK124:AU124"/>
    <mergeCell ref="AV124:BL124"/>
    <mergeCell ref="BM124:BZ124"/>
    <mergeCell ref="CA124:CN124"/>
    <mergeCell ref="CO124:DD124"/>
    <mergeCell ref="A121:F121"/>
    <mergeCell ref="H121:Y121"/>
    <mergeCell ref="Z121:AJ121"/>
    <mergeCell ref="AK121:AU121"/>
    <mergeCell ref="AV121:BL121"/>
    <mergeCell ref="BM121:BZ121"/>
    <mergeCell ref="CA121:CN121"/>
    <mergeCell ref="CO121:DD121"/>
    <mergeCell ref="A122:F122"/>
    <mergeCell ref="H122:Y122"/>
    <mergeCell ref="Z122:AJ122"/>
    <mergeCell ref="AK122:AU122"/>
    <mergeCell ref="AV122:BL122"/>
    <mergeCell ref="BM122:BZ122"/>
    <mergeCell ref="CA122:CN122"/>
    <mergeCell ref="CO122:DD122"/>
    <mergeCell ref="A119:F119"/>
    <mergeCell ref="H119:Y119"/>
    <mergeCell ref="Z119:AJ119"/>
    <mergeCell ref="AK119:AU119"/>
    <mergeCell ref="AV119:BL119"/>
    <mergeCell ref="BM119:BZ119"/>
    <mergeCell ref="CA119:CN119"/>
    <mergeCell ref="CO119:DD119"/>
    <mergeCell ref="A120:F120"/>
    <mergeCell ref="G120:Y120"/>
    <mergeCell ref="Z120:AJ120"/>
    <mergeCell ref="AK120:AU120"/>
    <mergeCell ref="AV120:BL120"/>
    <mergeCell ref="BM120:BZ120"/>
    <mergeCell ref="CA120:CN120"/>
    <mergeCell ref="CO120:DD120"/>
    <mergeCell ref="A117:F117"/>
    <mergeCell ref="G117:Y117"/>
    <mergeCell ref="Z117:AJ117"/>
    <mergeCell ref="AK117:AU117"/>
    <mergeCell ref="AV117:BL117"/>
    <mergeCell ref="BM117:BZ117"/>
    <mergeCell ref="CA117:CN117"/>
    <mergeCell ref="CO117:DD117"/>
    <mergeCell ref="A118:F118"/>
    <mergeCell ref="G118:Y118"/>
    <mergeCell ref="Z118:AJ118"/>
    <mergeCell ref="AK118:AU118"/>
    <mergeCell ref="AV118:BL118"/>
    <mergeCell ref="BM118:BZ118"/>
    <mergeCell ref="CA118:CN118"/>
    <mergeCell ref="CO118:DD118"/>
    <mergeCell ref="A115:F115"/>
    <mergeCell ref="H115:Y115"/>
    <mergeCell ref="Z115:AJ115"/>
    <mergeCell ref="AK115:AU115"/>
    <mergeCell ref="AV115:BL115"/>
    <mergeCell ref="BM115:BZ115"/>
    <mergeCell ref="CA115:CN115"/>
    <mergeCell ref="CO115:DD115"/>
    <mergeCell ref="A116:F116"/>
    <mergeCell ref="H116:Y116"/>
    <mergeCell ref="Z116:AJ116"/>
    <mergeCell ref="AK116:AU116"/>
    <mergeCell ref="AV116:BL116"/>
    <mergeCell ref="BM116:BZ116"/>
    <mergeCell ref="CA116:CN116"/>
    <mergeCell ref="CO116:DD116"/>
    <mergeCell ref="A113:F113"/>
    <mergeCell ref="H113:Y113"/>
    <mergeCell ref="Z113:AJ113"/>
    <mergeCell ref="AK113:AU113"/>
    <mergeCell ref="AV113:BL113"/>
    <mergeCell ref="BM113:BZ113"/>
    <mergeCell ref="CA113:CN113"/>
    <mergeCell ref="CO113:DD113"/>
    <mergeCell ref="A114:F114"/>
    <mergeCell ref="G114:Y114"/>
    <mergeCell ref="Z114:AJ114"/>
    <mergeCell ref="AK114:AU114"/>
    <mergeCell ref="AV114:BL114"/>
    <mergeCell ref="BM114:BZ114"/>
    <mergeCell ref="CA114:CN114"/>
    <mergeCell ref="CO114:DD114"/>
    <mergeCell ref="A111:F111"/>
    <mergeCell ref="G111:Y111"/>
    <mergeCell ref="Z111:AJ111"/>
    <mergeCell ref="AK111:AU111"/>
    <mergeCell ref="AV111:BL111"/>
    <mergeCell ref="BM111:BZ111"/>
    <mergeCell ref="CA111:CN111"/>
    <mergeCell ref="CO111:DD111"/>
    <mergeCell ref="A112:F112"/>
    <mergeCell ref="G112:Y112"/>
    <mergeCell ref="Z112:AJ112"/>
    <mergeCell ref="AK112:AU112"/>
    <mergeCell ref="AV112:BL112"/>
    <mergeCell ref="BM112:BZ112"/>
    <mergeCell ref="CA112:CN112"/>
    <mergeCell ref="CO112:DD112"/>
    <mergeCell ref="A109:F109"/>
    <mergeCell ref="H109:Y109"/>
    <mergeCell ref="Z109:AJ109"/>
    <mergeCell ref="AK109:AU109"/>
    <mergeCell ref="AV109:BL109"/>
    <mergeCell ref="BM109:BZ109"/>
    <mergeCell ref="CA109:CN109"/>
    <mergeCell ref="CO109:DD109"/>
    <mergeCell ref="A110:F110"/>
    <mergeCell ref="H110:Y110"/>
    <mergeCell ref="Z110:AJ110"/>
    <mergeCell ref="AK110:AU110"/>
    <mergeCell ref="AV110:BL110"/>
    <mergeCell ref="BM110:BZ110"/>
    <mergeCell ref="CA110:CN110"/>
    <mergeCell ref="CO110:DD110"/>
    <mergeCell ref="A107:F107"/>
    <mergeCell ref="H107:Y107"/>
    <mergeCell ref="Z107:AJ107"/>
    <mergeCell ref="AK107:AU107"/>
    <mergeCell ref="AV107:BL107"/>
    <mergeCell ref="BM107:BZ107"/>
    <mergeCell ref="CA107:CN107"/>
    <mergeCell ref="CO107:DD107"/>
    <mergeCell ref="A108:F108"/>
    <mergeCell ref="G108:Y108"/>
    <mergeCell ref="Z108:AJ108"/>
    <mergeCell ref="AK108:AU108"/>
    <mergeCell ref="AV108:BL108"/>
    <mergeCell ref="BM108:BZ108"/>
    <mergeCell ref="CA108:CN108"/>
    <mergeCell ref="CO108:DD108"/>
    <mergeCell ref="A105:F105"/>
    <mergeCell ref="G105:Y105"/>
    <mergeCell ref="Z105:AJ105"/>
    <mergeCell ref="AK105:AU105"/>
    <mergeCell ref="AV105:BL105"/>
    <mergeCell ref="BM105:BZ105"/>
    <mergeCell ref="CA105:CN105"/>
    <mergeCell ref="CO105:DD105"/>
    <mergeCell ref="A106:F106"/>
    <mergeCell ref="G106:Y106"/>
    <mergeCell ref="Z106:AJ106"/>
    <mergeCell ref="AK106:AU106"/>
    <mergeCell ref="AV106:BL106"/>
    <mergeCell ref="BM106:BZ106"/>
    <mergeCell ref="CA106:CN106"/>
    <mergeCell ref="CO106:DD106"/>
    <mergeCell ref="A103:F103"/>
    <mergeCell ref="H103:Y103"/>
    <mergeCell ref="Z103:AJ103"/>
    <mergeCell ref="AK103:AU103"/>
    <mergeCell ref="AV103:BL103"/>
    <mergeCell ref="BM103:BZ103"/>
    <mergeCell ref="CA103:CN103"/>
    <mergeCell ref="CO103:DD103"/>
    <mergeCell ref="A104:F104"/>
    <mergeCell ref="H104:Y104"/>
    <mergeCell ref="Z104:AJ104"/>
    <mergeCell ref="AK104:AU104"/>
    <mergeCell ref="AV104:BL104"/>
    <mergeCell ref="BM104:BZ104"/>
    <mergeCell ref="CA104:CN104"/>
    <mergeCell ref="CO104:DD104"/>
    <mergeCell ref="A101:F101"/>
    <mergeCell ref="H101:Y101"/>
    <mergeCell ref="Z101:AJ101"/>
    <mergeCell ref="AK101:AU101"/>
    <mergeCell ref="AV101:BL101"/>
    <mergeCell ref="BM101:BZ101"/>
    <mergeCell ref="CA101:CN101"/>
    <mergeCell ref="CO101:DD101"/>
    <mergeCell ref="A102:F102"/>
    <mergeCell ref="G102:Y102"/>
    <mergeCell ref="Z102:AJ102"/>
    <mergeCell ref="AK102:AU102"/>
    <mergeCell ref="AV102:BL102"/>
    <mergeCell ref="BM102:BZ102"/>
    <mergeCell ref="CA102:CN102"/>
    <mergeCell ref="CO102:DD102"/>
    <mergeCell ref="A99:F99"/>
    <mergeCell ref="G99:Y99"/>
    <mergeCell ref="Z99:AJ99"/>
    <mergeCell ref="AK99:AU99"/>
    <mergeCell ref="AV99:BL99"/>
    <mergeCell ref="BM99:BZ99"/>
    <mergeCell ref="CA99:CN99"/>
    <mergeCell ref="CO99:DD99"/>
    <mergeCell ref="A100:F100"/>
    <mergeCell ref="G100:Y100"/>
    <mergeCell ref="Z100:AJ100"/>
    <mergeCell ref="AK100:AU100"/>
    <mergeCell ref="AV100:BL100"/>
    <mergeCell ref="BM100:BZ100"/>
    <mergeCell ref="CA100:CN100"/>
    <mergeCell ref="CO100:DD100"/>
    <mergeCell ref="A97:F97"/>
    <mergeCell ref="H97:Y97"/>
    <mergeCell ref="Z97:AJ97"/>
    <mergeCell ref="AK97:AU97"/>
    <mergeCell ref="AV97:BL97"/>
    <mergeCell ref="BM97:BZ97"/>
    <mergeCell ref="CA97:CN97"/>
    <mergeCell ref="CO97:DD97"/>
    <mergeCell ref="A98:F98"/>
    <mergeCell ref="H98:Y98"/>
    <mergeCell ref="Z98:AJ98"/>
    <mergeCell ref="AK98:AU98"/>
    <mergeCell ref="AV98:BL98"/>
    <mergeCell ref="BM98:BZ98"/>
    <mergeCell ref="CA98:CN98"/>
    <mergeCell ref="CO98:DD98"/>
    <mergeCell ref="A95:F95"/>
    <mergeCell ref="H95:Y95"/>
    <mergeCell ref="Z95:AJ95"/>
    <mergeCell ref="AK95:AU95"/>
    <mergeCell ref="AV95:BL95"/>
    <mergeCell ref="BM95:BZ95"/>
    <mergeCell ref="CA95:CN95"/>
    <mergeCell ref="CO95:DD95"/>
    <mergeCell ref="A96:F96"/>
    <mergeCell ref="G96:Y96"/>
    <mergeCell ref="Z96:AJ96"/>
    <mergeCell ref="AK96:AU96"/>
    <mergeCell ref="AV96:BL96"/>
    <mergeCell ref="BM96:BZ96"/>
    <mergeCell ref="CA96:CN96"/>
    <mergeCell ref="CO96:DD96"/>
    <mergeCell ref="A93:F93"/>
    <mergeCell ref="G93:Y93"/>
    <mergeCell ref="Z93:AJ93"/>
    <mergeCell ref="AK93:AU93"/>
    <mergeCell ref="AV93:BL93"/>
    <mergeCell ref="BM93:BZ93"/>
    <mergeCell ref="CA93:CN93"/>
    <mergeCell ref="CO93:DD93"/>
    <mergeCell ref="A94:F94"/>
    <mergeCell ref="G94:Y94"/>
    <mergeCell ref="Z94:AJ94"/>
    <mergeCell ref="AK94:AU94"/>
    <mergeCell ref="AV94:BL94"/>
    <mergeCell ref="BM94:BZ94"/>
    <mergeCell ref="CA94:CN94"/>
    <mergeCell ref="CO94:DD94"/>
    <mergeCell ref="A91:F91"/>
    <mergeCell ref="H91:Y91"/>
    <mergeCell ref="Z91:AJ91"/>
    <mergeCell ref="AK91:AU91"/>
    <mergeCell ref="AV91:BL91"/>
    <mergeCell ref="BM91:BZ91"/>
    <mergeCell ref="CA91:CN91"/>
    <mergeCell ref="CO91:DD91"/>
    <mergeCell ref="A92:F92"/>
    <mergeCell ref="H92:Y92"/>
    <mergeCell ref="Z92:AJ92"/>
    <mergeCell ref="AK92:AU92"/>
    <mergeCell ref="AV92:BL92"/>
    <mergeCell ref="BM92:BZ92"/>
    <mergeCell ref="CA92:CN92"/>
    <mergeCell ref="CO92:DD92"/>
    <mergeCell ref="A89:F89"/>
    <mergeCell ref="H89:Y89"/>
    <mergeCell ref="Z89:AJ89"/>
    <mergeCell ref="AK89:AU89"/>
    <mergeCell ref="AV89:BL89"/>
    <mergeCell ref="BM89:BZ89"/>
    <mergeCell ref="CA89:CN89"/>
    <mergeCell ref="CO89:DD89"/>
    <mergeCell ref="A90:F90"/>
    <mergeCell ref="G90:Y90"/>
    <mergeCell ref="Z90:AJ90"/>
    <mergeCell ref="AK90:AU90"/>
    <mergeCell ref="AV90:BL90"/>
    <mergeCell ref="BM90:BZ90"/>
    <mergeCell ref="CA90:CN90"/>
    <mergeCell ref="CO90:DD90"/>
    <mergeCell ref="A87:F87"/>
    <mergeCell ref="G87:Y87"/>
    <mergeCell ref="Z87:AJ87"/>
    <mergeCell ref="AK87:AU87"/>
    <mergeCell ref="AV87:BL87"/>
    <mergeCell ref="BM87:BZ87"/>
    <mergeCell ref="CA87:CN87"/>
    <mergeCell ref="CO87:DD87"/>
    <mergeCell ref="A88:F88"/>
    <mergeCell ref="G88:Y88"/>
    <mergeCell ref="Z88:AJ88"/>
    <mergeCell ref="AK88:AU88"/>
    <mergeCell ref="AV88:BL88"/>
    <mergeCell ref="BM88:BZ88"/>
    <mergeCell ref="CA88:CN88"/>
    <mergeCell ref="CO88:DD88"/>
    <mergeCell ref="A85:F85"/>
    <mergeCell ref="H85:Y85"/>
    <mergeCell ref="Z85:AJ85"/>
    <mergeCell ref="AK85:AU85"/>
    <mergeCell ref="AV85:BL85"/>
    <mergeCell ref="BM85:BZ85"/>
    <mergeCell ref="CA85:CN85"/>
    <mergeCell ref="CO85:DD85"/>
    <mergeCell ref="A86:F86"/>
    <mergeCell ref="H86:Y86"/>
    <mergeCell ref="Z86:AJ86"/>
    <mergeCell ref="AK86:AU86"/>
    <mergeCell ref="AV86:BL86"/>
    <mergeCell ref="BM86:BZ86"/>
    <mergeCell ref="CA86:CN86"/>
    <mergeCell ref="CO86:DD86"/>
    <mergeCell ref="A83:F83"/>
    <mergeCell ref="H83:Y83"/>
    <mergeCell ref="Z83:AJ83"/>
    <mergeCell ref="AK83:AU83"/>
    <mergeCell ref="AV83:BL83"/>
    <mergeCell ref="BM83:BZ83"/>
    <mergeCell ref="CA83:CN83"/>
    <mergeCell ref="CO83:DD83"/>
    <mergeCell ref="A84:F84"/>
    <mergeCell ref="G84:Y84"/>
    <mergeCell ref="Z84:AJ84"/>
    <mergeCell ref="AK84:AU84"/>
    <mergeCell ref="AV84:BL84"/>
    <mergeCell ref="BM84:BZ84"/>
    <mergeCell ref="CA84:CN84"/>
    <mergeCell ref="CO84:DD84"/>
    <mergeCell ref="A81:F81"/>
    <mergeCell ref="G81:Y81"/>
    <mergeCell ref="Z81:AJ81"/>
    <mergeCell ref="AK81:AU81"/>
    <mergeCell ref="AV81:BL81"/>
    <mergeCell ref="BM81:BZ81"/>
    <mergeCell ref="CA81:CN81"/>
    <mergeCell ref="CO81:DD81"/>
    <mergeCell ref="A82:F82"/>
    <mergeCell ref="G82:Y82"/>
    <mergeCell ref="Z82:AJ82"/>
    <mergeCell ref="AK82:AU82"/>
    <mergeCell ref="AV82:BL82"/>
    <mergeCell ref="BM82:BZ82"/>
    <mergeCell ref="CA82:CN82"/>
    <mergeCell ref="CO82:DD82"/>
    <mergeCell ref="A79:F79"/>
    <mergeCell ref="H79:Y79"/>
    <mergeCell ref="Z79:AJ79"/>
    <mergeCell ref="AK79:AU79"/>
    <mergeCell ref="AV79:BL79"/>
    <mergeCell ref="BM79:BZ79"/>
    <mergeCell ref="CA79:CN79"/>
    <mergeCell ref="CO79:DD79"/>
    <mergeCell ref="A80:F80"/>
    <mergeCell ref="H80:Y80"/>
    <mergeCell ref="Z80:AJ80"/>
    <mergeCell ref="AK80:AU80"/>
    <mergeCell ref="AV80:BL80"/>
    <mergeCell ref="BM80:BZ80"/>
    <mergeCell ref="CA80:CN80"/>
    <mergeCell ref="CO80:DD80"/>
    <mergeCell ref="A77:F77"/>
    <mergeCell ref="H77:Y77"/>
    <mergeCell ref="Z77:AJ77"/>
    <mergeCell ref="AK77:AU77"/>
    <mergeCell ref="AV77:BL77"/>
    <mergeCell ref="BM77:BZ77"/>
    <mergeCell ref="CA77:CN77"/>
    <mergeCell ref="CO77:DD77"/>
    <mergeCell ref="A78:F78"/>
    <mergeCell ref="G78:Y78"/>
    <mergeCell ref="Z78:AJ78"/>
    <mergeCell ref="AK78:AU78"/>
    <mergeCell ref="AV78:BL78"/>
    <mergeCell ref="BM78:BZ78"/>
    <mergeCell ref="CA78:CN78"/>
    <mergeCell ref="CO78:DD78"/>
    <mergeCell ref="A75:F75"/>
    <mergeCell ref="G75:Y75"/>
    <mergeCell ref="Z75:AJ75"/>
    <mergeCell ref="AK75:AU75"/>
    <mergeCell ref="AV75:BL75"/>
    <mergeCell ref="BM75:BZ75"/>
    <mergeCell ref="CA75:CN75"/>
    <mergeCell ref="CO75:DD75"/>
    <mergeCell ref="A76:F76"/>
    <mergeCell ref="G76:Y76"/>
    <mergeCell ref="Z76:AJ76"/>
    <mergeCell ref="AK76:AU76"/>
    <mergeCell ref="AV76:BL76"/>
    <mergeCell ref="BM76:BZ76"/>
    <mergeCell ref="CA76:CN76"/>
    <mergeCell ref="CO76:DD76"/>
    <mergeCell ref="A73:F73"/>
    <mergeCell ref="H73:Y73"/>
    <mergeCell ref="Z73:AJ73"/>
    <mergeCell ref="AK73:AU73"/>
    <mergeCell ref="AV73:BL73"/>
    <mergeCell ref="BM73:BZ73"/>
    <mergeCell ref="CA73:CN73"/>
    <mergeCell ref="CO73:DD73"/>
    <mergeCell ref="A74:F74"/>
    <mergeCell ref="H74:Y74"/>
    <mergeCell ref="Z74:AJ74"/>
    <mergeCell ref="AK74:AU74"/>
    <mergeCell ref="AV74:BL74"/>
    <mergeCell ref="BM74:BZ74"/>
    <mergeCell ref="CA74:CN74"/>
    <mergeCell ref="CO74:DD74"/>
    <mergeCell ref="A71:F71"/>
    <mergeCell ref="H71:Y71"/>
    <mergeCell ref="Z71:AJ71"/>
    <mergeCell ref="AK71:AU71"/>
    <mergeCell ref="AV71:BL71"/>
    <mergeCell ref="BM71:BZ71"/>
    <mergeCell ref="CA71:CN71"/>
    <mergeCell ref="CO71:DD71"/>
    <mergeCell ref="A72:F72"/>
    <mergeCell ref="G72:Y72"/>
    <mergeCell ref="Z72:AJ72"/>
    <mergeCell ref="AK72:AU72"/>
    <mergeCell ref="AV72:BL72"/>
    <mergeCell ref="BM72:BZ72"/>
    <mergeCell ref="CA72:CN72"/>
    <mergeCell ref="CO72:DD72"/>
    <mergeCell ref="A69:F69"/>
    <mergeCell ref="G69:Y69"/>
    <mergeCell ref="Z69:AJ69"/>
    <mergeCell ref="AK69:AU69"/>
    <mergeCell ref="AV69:BL69"/>
    <mergeCell ref="BM69:BZ69"/>
    <mergeCell ref="CA69:CN69"/>
    <mergeCell ref="CO69:DD69"/>
    <mergeCell ref="A70:F70"/>
    <mergeCell ref="G70:Y70"/>
    <mergeCell ref="Z70:AJ70"/>
    <mergeCell ref="AK70:AU70"/>
    <mergeCell ref="AV70:BL70"/>
    <mergeCell ref="BM70:BZ70"/>
    <mergeCell ref="CA70:CN70"/>
    <mergeCell ref="CO70:DD70"/>
    <mergeCell ref="A67:F67"/>
    <mergeCell ref="H67:Y67"/>
    <mergeCell ref="Z67:AJ67"/>
    <mergeCell ref="AK67:AU67"/>
    <mergeCell ref="AV67:BL67"/>
    <mergeCell ref="BM67:BZ67"/>
    <mergeCell ref="CA67:CN67"/>
    <mergeCell ref="CO67:DD67"/>
    <mergeCell ref="A68:F68"/>
    <mergeCell ref="H68:Y68"/>
    <mergeCell ref="Z68:AJ68"/>
    <mergeCell ref="AK68:AU68"/>
    <mergeCell ref="AV68:BL68"/>
    <mergeCell ref="BM68:BZ68"/>
    <mergeCell ref="CA68:CN68"/>
    <mergeCell ref="CO68:DD68"/>
    <mergeCell ref="A65:F65"/>
    <mergeCell ref="H65:Y65"/>
    <mergeCell ref="Z65:AJ65"/>
    <mergeCell ref="AK65:AU65"/>
    <mergeCell ref="AV65:BL65"/>
    <mergeCell ref="BM65:BZ65"/>
    <mergeCell ref="CA65:CN65"/>
    <mergeCell ref="CO65:DD65"/>
    <mergeCell ref="A66:F66"/>
    <mergeCell ref="G66:Y66"/>
    <mergeCell ref="Z66:AJ66"/>
    <mergeCell ref="AK66:AU66"/>
    <mergeCell ref="AV66:BL66"/>
    <mergeCell ref="BM66:BZ66"/>
    <mergeCell ref="CA66:CN66"/>
    <mergeCell ref="CO66:DD66"/>
    <mergeCell ref="A63:F63"/>
    <mergeCell ref="G63:Y63"/>
    <mergeCell ref="Z63:AJ63"/>
    <mergeCell ref="AK63:AU63"/>
    <mergeCell ref="AV63:BL63"/>
    <mergeCell ref="BM63:BZ63"/>
    <mergeCell ref="CA63:CN63"/>
    <mergeCell ref="CO63:DD63"/>
    <mergeCell ref="A64:F64"/>
    <mergeCell ref="G64:Y64"/>
    <mergeCell ref="Z64:AJ64"/>
    <mergeCell ref="AK64:AU64"/>
    <mergeCell ref="AV64:BL64"/>
    <mergeCell ref="BM64:BZ64"/>
    <mergeCell ref="CA64:CN64"/>
    <mergeCell ref="CO64:DD64"/>
    <mergeCell ref="A61:F61"/>
    <mergeCell ref="H61:Y61"/>
    <mergeCell ref="Z61:AJ61"/>
    <mergeCell ref="AK61:AU61"/>
    <mergeCell ref="AV61:BL61"/>
    <mergeCell ref="BM61:BZ61"/>
    <mergeCell ref="CA61:CN61"/>
    <mergeCell ref="CO61:DD61"/>
    <mergeCell ref="A62:F62"/>
    <mergeCell ref="H62:Y62"/>
    <mergeCell ref="Z62:AJ62"/>
    <mergeCell ref="AK62:AU62"/>
    <mergeCell ref="AV62:BL62"/>
    <mergeCell ref="BM62:BZ62"/>
    <mergeCell ref="CA62:CN62"/>
    <mergeCell ref="CO62:DD62"/>
    <mergeCell ref="A59:F59"/>
    <mergeCell ref="H59:Y59"/>
    <mergeCell ref="Z59:AJ59"/>
    <mergeCell ref="AK59:AU59"/>
    <mergeCell ref="AV59:BL59"/>
    <mergeCell ref="BM59:BZ59"/>
    <mergeCell ref="CA59:CN59"/>
    <mergeCell ref="CO59:DD59"/>
    <mergeCell ref="A60:F60"/>
    <mergeCell ref="G60:Y60"/>
    <mergeCell ref="Z60:AJ60"/>
    <mergeCell ref="AK60:AU60"/>
    <mergeCell ref="AV60:BL60"/>
    <mergeCell ref="BM60:BZ60"/>
    <mergeCell ref="CA60:CN60"/>
    <mergeCell ref="CO60:DD60"/>
    <mergeCell ref="A57:F57"/>
    <mergeCell ref="G57:Y57"/>
    <mergeCell ref="Z57:AJ57"/>
    <mergeCell ref="AK57:AU57"/>
    <mergeCell ref="AV57:BL57"/>
    <mergeCell ref="BM57:BZ57"/>
    <mergeCell ref="CA57:CN57"/>
    <mergeCell ref="CO57:DD57"/>
    <mergeCell ref="A58:F58"/>
    <mergeCell ref="G58:Y58"/>
    <mergeCell ref="Z58:AJ58"/>
    <mergeCell ref="AK58:AU58"/>
    <mergeCell ref="AV58:BL58"/>
    <mergeCell ref="BM58:BZ58"/>
    <mergeCell ref="CA58:CN58"/>
    <mergeCell ref="CO58:DD58"/>
    <mergeCell ref="A55:F55"/>
    <mergeCell ref="H55:Y55"/>
    <mergeCell ref="Z55:AJ55"/>
    <mergeCell ref="AK55:AU55"/>
    <mergeCell ref="AV55:BL55"/>
    <mergeCell ref="BM55:BZ55"/>
    <mergeCell ref="CA55:CN55"/>
    <mergeCell ref="CO55:DD55"/>
    <mergeCell ref="A56:F56"/>
    <mergeCell ref="H56:Y56"/>
    <mergeCell ref="Z56:AJ56"/>
    <mergeCell ref="AK56:AU56"/>
    <mergeCell ref="AV56:BL56"/>
    <mergeCell ref="BM56:BZ56"/>
    <mergeCell ref="CA56:CN56"/>
    <mergeCell ref="CO56:DD56"/>
    <mergeCell ref="A53:F53"/>
    <mergeCell ref="H53:Y53"/>
    <mergeCell ref="Z53:AJ53"/>
    <mergeCell ref="AK53:AU53"/>
    <mergeCell ref="AV53:BL53"/>
    <mergeCell ref="BM53:BZ53"/>
    <mergeCell ref="CA53:CN53"/>
    <mergeCell ref="CO53:DD53"/>
    <mergeCell ref="A54:F54"/>
    <mergeCell ref="G54:Y54"/>
    <mergeCell ref="Z54:AJ54"/>
    <mergeCell ref="AK54:AU54"/>
    <mergeCell ref="AV54:BL54"/>
    <mergeCell ref="BM54:BZ54"/>
    <mergeCell ref="CA54:CN54"/>
    <mergeCell ref="CO54:DD54"/>
    <mergeCell ref="A51:F51"/>
    <mergeCell ref="G51:Y51"/>
    <mergeCell ref="Z51:AJ51"/>
    <mergeCell ref="AK51:AU51"/>
    <mergeCell ref="AV51:BL51"/>
    <mergeCell ref="BM51:BZ51"/>
    <mergeCell ref="CA51:CN51"/>
    <mergeCell ref="CO51:DD51"/>
    <mergeCell ref="A52:F52"/>
    <mergeCell ref="G52:Y52"/>
    <mergeCell ref="Z52:AJ52"/>
    <mergeCell ref="AK52:AU52"/>
    <mergeCell ref="AV52:BL52"/>
    <mergeCell ref="BM52:BZ52"/>
    <mergeCell ref="CA52:CN52"/>
    <mergeCell ref="CO52:DD52"/>
    <mergeCell ref="A49:F49"/>
    <mergeCell ref="H49:Y49"/>
    <mergeCell ref="Z49:AJ49"/>
    <mergeCell ref="AK49:AU49"/>
    <mergeCell ref="AV49:BL49"/>
    <mergeCell ref="BM49:BZ49"/>
    <mergeCell ref="CA49:CN49"/>
    <mergeCell ref="CO49:DD49"/>
    <mergeCell ref="A50:F50"/>
    <mergeCell ref="H50:Y50"/>
    <mergeCell ref="Z50:AJ50"/>
    <mergeCell ref="AK50:AU50"/>
    <mergeCell ref="AV50:BL50"/>
    <mergeCell ref="BM50:BZ50"/>
    <mergeCell ref="CA50:CN50"/>
    <mergeCell ref="CO50:DD50"/>
    <mergeCell ref="A47:F47"/>
    <mergeCell ref="H47:Y47"/>
    <mergeCell ref="Z47:AJ47"/>
    <mergeCell ref="AK47:AU47"/>
    <mergeCell ref="AV47:BL47"/>
    <mergeCell ref="BM47:BZ47"/>
    <mergeCell ref="CA47:CN47"/>
    <mergeCell ref="CO47:DD47"/>
    <mergeCell ref="A48:F48"/>
    <mergeCell ref="G48:Y48"/>
    <mergeCell ref="Z48:AJ48"/>
    <mergeCell ref="AK48:AU48"/>
    <mergeCell ref="AV48:BL48"/>
    <mergeCell ref="BM48:BZ48"/>
    <mergeCell ref="CA48:CN48"/>
    <mergeCell ref="CO48:DD48"/>
    <mergeCell ref="A45:F45"/>
    <mergeCell ref="G45:Y45"/>
    <mergeCell ref="Z45:AJ45"/>
    <mergeCell ref="AK45:AU45"/>
    <mergeCell ref="AV45:BL45"/>
    <mergeCell ref="BM45:BZ45"/>
    <mergeCell ref="CA45:CN45"/>
    <mergeCell ref="CO45:DD45"/>
    <mergeCell ref="A46:F46"/>
    <mergeCell ref="G46:Y46"/>
    <mergeCell ref="Z46:AJ46"/>
    <mergeCell ref="AK46:AU46"/>
    <mergeCell ref="AV46:BL46"/>
    <mergeCell ref="BM46:BZ46"/>
    <mergeCell ref="CA46:CN46"/>
    <mergeCell ref="CO46:DD46"/>
    <mergeCell ref="A43:F43"/>
    <mergeCell ref="H43:Y43"/>
    <mergeCell ref="Z43:AJ43"/>
    <mergeCell ref="AK43:AU43"/>
    <mergeCell ref="AV43:BL43"/>
    <mergeCell ref="BM43:BZ43"/>
    <mergeCell ref="CA43:CN43"/>
    <mergeCell ref="CO43:DD43"/>
    <mergeCell ref="A44:F44"/>
    <mergeCell ref="H44:Y44"/>
    <mergeCell ref="Z44:AJ44"/>
    <mergeCell ref="AK44:AU44"/>
    <mergeCell ref="AV44:BL44"/>
    <mergeCell ref="BM44:BZ44"/>
    <mergeCell ref="CA44:CN44"/>
    <mergeCell ref="CO44:DD44"/>
    <mergeCell ref="A41:F41"/>
    <mergeCell ref="H41:Y41"/>
    <mergeCell ref="Z41:AJ41"/>
    <mergeCell ref="AK41:AU41"/>
    <mergeCell ref="AV41:BL41"/>
    <mergeCell ref="BM41:BZ41"/>
    <mergeCell ref="CA41:CN41"/>
    <mergeCell ref="CO41:DD41"/>
    <mergeCell ref="A42:F42"/>
    <mergeCell ref="G42:Y42"/>
    <mergeCell ref="Z42:AJ42"/>
    <mergeCell ref="AK42:AU42"/>
    <mergeCell ref="AV42:BL42"/>
    <mergeCell ref="BM42:BZ42"/>
    <mergeCell ref="CA42:CN42"/>
    <mergeCell ref="CO42:DD42"/>
    <mergeCell ref="A39:F39"/>
    <mergeCell ref="G39:Y39"/>
    <mergeCell ref="Z39:AJ39"/>
    <mergeCell ref="AK39:AU39"/>
    <mergeCell ref="AV39:BL39"/>
    <mergeCell ref="BM39:BZ39"/>
    <mergeCell ref="CA39:CN39"/>
    <mergeCell ref="CO39:DD39"/>
    <mergeCell ref="A40:F40"/>
    <mergeCell ref="G40:Y40"/>
    <mergeCell ref="Z40:AJ40"/>
    <mergeCell ref="AK40:AU40"/>
    <mergeCell ref="AV40:BL40"/>
    <mergeCell ref="BM40:BZ40"/>
    <mergeCell ref="CA40:CN40"/>
    <mergeCell ref="CO40:DD40"/>
    <mergeCell ref="A37:F37"/>
    <mergeCell ref="H37:Y37"/>
    <mergeCell ref="Z37:AJ37"/>
    <mergeCell ref="AK37:AU37"/>
    <mergeCell ref="AV37:BL37"/>
    <mergeCell ref="BM37:BZ37"/>
    <mergeCell ref="CA37:CN37"/>
    <mergeCell ref="CO37:DD37"/>
    <mergeCell ref="A38:F38"/>
    <mergeCell ref="H38:Y38"/>
    <mergeCell ref="Z38:AJ38"/>
    <mergeCell ref="AK38:AU38"/>
    <mergeCell ref="AV38:BL38"/>
    <mergeCell ref="BM38:BZ38"/>
    <mergeCell ref="CA38:CN38"/>
    <mergeCell ref="CO38:DD38"/>
    <mergeCell ref="A35:F35"/>
    <mergeCell ref="H35:Y35"/>
    <mergeCell ref="Z35:AJ35"/>
    <mergeCell ref="AK35:AU35"/>
    <mergeCell ref="AV35:BL35"/>
    <mergeCell ref="BM35:BZ35"/>
    <mergeCell ref="CA35:CN35"/>
    <mergeCell ref="CO35:DD35"/>
    <mergeCell ref="A36:F36"/>
    <mergeCell ref="G36:Y36"/>
    <mergeCell ref="Z36:AJ36"/>
    <mergeCell ref="AK36:AU36"/>
    <mergeCell ref="AV36:BL36"/>
    <mergeCell ref="BM36:BZ36"/>
    <mergeCell ref="CA36:CN36"/>
    <mergeCell ref="CO36:DD36"/>
    <mergeCell ref="A33:F33"/>
    <mergeCell ref="G33:Y33"/>
    <mergeCell ref="Z33:AJ33"/>
    <mergeCell ref="AK33:AU33"/>
    <mergeCell ref="AV33:BL33"/>
    <mergeCell ref="BM33:BZ33"/>
    <mergeCell ref="CA33:CN33"/>
    <mergeCell ref="CO33:DD33"/>
    <mergeCell ref="A34:F34"/>
    <mergeCell ref="G34:Y34"/>
    <mergeCell ref="Z34:AJ34"/>
    <mergeCell ref="AK34:AU34"/>
    <mergeCell ref="AV34:BL34"/>
    <mergeCell ref="BM34:BZ34"/>
    <mergeCell ref="CA34:CN34"/>
    <mergeCell ref="CO34:DD34"/>
    <mergeCell ref="A31:F31"/>
    <mergeCell ref="H31:Y31"/>
    <mergeCell ref="Z31:AJ31"/>
    <mergeCell ref="AK31:AU31"/>
    <mergeCell ref="AV31:BL31"/>
    <mergeCell ref="BM31:BZ31"/>
    <mergeCell ref="CA31:CN31"/>
    <mergeCell ref="CO31:DD31"/>
    <mergeCell ref="A32:F32"/>
    <mergeCell ref="H32:Y32"/>
    <mergeCell ref="Z32:AJ32"/>
    <mergeCell ref="AK32:AU32"/>
    <mergeCell ref="AV32:BL32"/>
    <mergeCell ref="BM32:BZ32"/>
    <mergeCell ref="CA32:CN32"/>
    <mergeCell ref="CO32:DD32"/>
    <mergeCell ref="A28:F28"/>
    <mergeCell ref="G28:Y28"/>
    <mergeCell ref="Z28:AJ28"/>
    <mergeCell ref="AK28:AU28"/>
    <mergeCell ref="AV28:BL28"/>
    <mergeCell ref="BM28:BZ28"/>
    <mergeCell ref="CA28:CN28"/>
    <mergeCell ref="CO28:DD28"/>
    <mergeCell ref="A29:F29"/>
    <mergeCell ref="H29:Y29"/>
    <mergeCell ref="Z29:AJ29"/>
    <mergeCell ref="AK29:AU29"/>
    <mergeCell ref="AV29:BL29"/>
    <mergeCell ref="BM29:BZ29"/>
    <mergeCell ref="CA29:CN29"/>
    <mergeCell ref="CO29:DD29"/>
    <mergeCell ref="A26:F26"/>
    <mergeCell ref="G27:Y27"/>
    <mergeCell ref="Z26:AJ26"/>
    <mergeCell ref="AK26:AU26"/>
    <mergeCell ref="AV26:BL26"/>
    <mergeCell ref="BM26:BZ26"/>
    <mergeCell ref="CA26:CN26"/>
    <mergeCell ref="CO26:DD26"/>
    <mergeCell ref="A27:F27"/>
    <mergeCell ref="Z27:AJ27"/>
    <mergeCell ref="AK27:AU27"/>
    <mergeCell ref="AV27:BL27"/>
    <mergeCell ref="BM27:BZ27"/>
    <mergeCell ref="CA27:CN27"/>
    <mergeCell ref="CO27:DD27"/>
    <mergeCell ref="H26:Y26"/>
    <mergeCell ref="AK17:AU17"/>
    <mergeCell ref="BM19:BZ19"/>
    <mergeCell ref="A24:F24"/>
    <mergeCell ref="H25:Y25"/>
    <mergeCell ref="Z24:AJ24"/>
    <mergeCell ref="AK24:AU24"/>
    <mergeCell ref="AV24:BL24"/>
    <mergeCell ref="BM24:BZ24"/>
    <mergeCell ref="CA24:CN24"/>
    <mergeCell ref="CO24:DD24"/>
    <mergeCell ref="A25:F25"/>
    <mergeCell ref="Z25:AJ25"/>
    <mergeCell ref="AK25:AU25"/>
    <mergeCell ref="AV25:BL25"/>
    <mergeCell ref="BM25:BZ25"/>
    <mergeCell ref="CA25:CN25"/>
    <mergeCell ref="CO25:DD25"/>
    <mergeCell ref="G24:Y24"/>
    <mergeCell ref="A23:F23"/>
    <mergeCell ref="H23:Y23"/>
    <mergeCell ref="Z23:AJ23"/>
    <mergeCell ref="AK23:AU23"/>
    <mergeCell ref="AV23:BL23"/>
    <mergeCell ref="CA23:CN23"/>
    <mergeCell ref="CO23:DD23"/>
    <mergeCell ref="BM23:BZ23"/>
    <mergeCell ref="CA12:CN12"/>
    <mergeCell ref="CO12:DD12"/>
    <mergeCell ref="A30:F30"/>
    <mergeCell ref="G30:Y30"/>
    <mergeCell ref="Z30:AJ30"/>
    <mergeCell ref="AK30:AU30"/>
    <mergeCell ref="AV30:BL30"/>
    <mergeCell ref="BM30:BZ30"/>
    <mergeCell ref="CA30:CN30"/>
    <mergeCell ref="CO30:DD30"/>
    <mergeCell ref="CO18:DD18"/>
    <mergeCell ref="BM20:BZ20"/>
    <mergeCell ref="CA20:CN20"/>
    <mergeCell ref="CO20:DD20"/>
    <mergeCell ref="G18:Y18"/>
    <mergeCell ref="CO16:DD16"/>
    <mergeCell ref="A144:DD144"/>
    <mergeCell ref="A142:DD142"/>
    <mergeCell ref="A143:DD143"/>
    <mergeCell ref="CA17:CN17"/>
    <mergeCell ref="A17:F17"/>
    <mergeCell ref="A21:F21"/>
    <mergeCell ref="G21:Y21"/>
    <mergeCell ref="Z21:AJ21"/>
    <mergeCell ref="AK21:AU21"/>
    <mergeCell ref="AV21:BL21"/>
    <mergeCell ref="BM21:BZ21"/>
    <mergeCell ref="Z18:AJ18"/>
    <mergeCell ref="CO17:DD17"/>
    <mergeCell ref="CA18:CN18"/>
    <mergeCell ref="A18:F18"/>
    <mergeCell ref="CO19:DD19"/>
    <mergeCell ref="BM6:CB6"/>
    <mergeCell ref="CC6:CI6"/>
    <mergeCell ref="Z12:AJ12"/>
    <mergeCell ref="AV11:BL11"/>
    <mergeCell ref="BM11:BZ11"/>
    <mergeCell ref="CA11:CN11"/>
    <mergeCell ref="CO11:DD11"/>
    <mergeCell ref="A13:F13"/>
    <mergeCell ref="H13:Y13"/>
    <mergeCell ref="A11:F11"/>
    <mergeCell ref="H11:Y11"/>
    <mergeCell ref="BM13:BZ13"/>
    <mergeCell ref="AV12:BL12"/>
    <mergeCell ref="BM12:BZ12"/>
    <mergeCell ref="AK12:AU12"/>
    <mergeCell ref="CO14:DD14"/>
    <mergeCell ref="A15:F15"/>
    <mergeCell ref="G15:Y15"/>
    <mergeCell ref="Z15:AJ15"/>
    <mergeCell ref="AK15:AU15"/>
    <mergeCell ref="AV15:BL15"/>
    <mergeCell ref="BM15:BZ15"/>
    <mergeCell ref="CA15:CN15"/>
    <mergeCell ref="CO15:DD15"/>
    <mergeCell ref="A14:F14"/>
    <mergeCell ref="H14:Y14"/>
    <mergeCell ref="Z14:AJ14"/>
    <mergeCell ref="AK14:AU14"/>
    <mergeCell ref="AV14:BL14"/>
    <mergeCell ref="BM14:BZ14"/>
    <mergeCell ref="Z11:AJ11"/>
    <mergeCell ref="AK11:AU11"/>
    <mergeCell ref="BM18:BZ18"/>
    <mergeCell ref="H17:Y17"/>
    <mergeCell ref="Z17:AJ17"/>
    <mergeCell ref="Z16:AJ16"/>
    <mergeCell ref="AK16:AU16"/>
    <mergeCell ref="AV16:BL16"/>
    <mergeCell ref="BM16:BZ16"/>
    <mergeCell ref="BV3:CL3"/>
    <mergeCell ref="A5:F9"/>
    <mergeCell ref="G5:Y9"/>
    <mergeCell ref="Z5:AU7"/>
    <mergeCell ref="AV5:BL9"/>
    <mergeCell ref="BM5:DD5"/>
    <mergeCell ref="CA10:CN10"/>
    <mergeCell ref="CO10:DD10"/>
    <mergeCell ref="A10:F10"/>
    <mergeCell ref="G10:Y10"/>
    <mergeCell ref="Z10:AJ10"/>
    <mergeCell ref="AK10:AU10"/>
    <mergeCell ref="AV10:BL10"/>
    <mergeCell ref="BM10:BZ10"/>
    <mergeCell ref="AK8:AU9"/>
    <mergeCell ref="BM8:BZ9"/>
    <mergeCell ref="CA8:DD8"/>
    <mergeCell ref="CA9:CN9"/>
    <mergeCell ref="CO9:DD9"/>
    <mergeCell ref="CJ6:DD6"/>
    <mergeCell ref="Z8:AJ9"/>
    <mergeCell ref="CA13:CN13"/>
    <mergeCell ref="CO13:DD13"/>
    <mergeCell ref="A12:F12"/>
    <mergeCell ref="G12:Y12"/>
    <mergeCell ref="A20:F20"/>
    <mergeCell ref="H20:Y20"/>
    <mergeCell ref="Z20:AJ20"/>
    <mergeCell ref="AK20:AU20"/>
    <mergeCell ref="AV20:BL20"/>
    <mergeCell ref="Z13:AJ13"/>
    <mergeCell ref="AK13:AU13"/>
    <mergeCell ref="AV13:BL13"/>
    <mergeCell ref="A16:F16"/>
    <mergeCell ref="G16:Y16"/>
    <mergeCell ref="AK19:AU19"/>
    <mergeCell ref="AV19:BL19"/>
    <mergeCell ref="CO22:DD22"/>
    <mergeCell ref="A22:F22"/>
    <mergeCell ref="G22:Y22"/>
    <mergeCell ref="Z22:AJ22"/>
    <mergeCell ref="AK22:AU22"/>
    <mergeCell ref="AV22:BL22"/>
    <mergeCell ref="CA22:CN22"/>
    <mergeCell ref="BM22:BZ22"/>
    <mergeCell ref="CA21:CN21"/>
    <mergeCell ref="CO21:DD21"/>
    <mergeCell ref="CA19:CN19"/>
    <mergeCell ref="CA14:CN14"/>
    <mergeCell ref="CA16:CN16"/>
    <mergeCell ref="AV17:BL17"/>
    <mergeCell ref="BM17:BZ17"/>
    <mergeCell ref="A19:F19"/>
    <mergeCell ref="H19:Y19"/>
    <mergeCell ref="Z19:AJ19"/>
    <mergeCell ref="AK18:AU18"/>
    <mergeCell ref="AV18:BL18"/>
  </mergeCells>
  <pageMargins left="0.31496062992125984" right="0.31496062992125984" top="0.15748031496062992" bottom="0.19685039370078741" header="0.19685039370078741" footer="0.19685039370078741"/>
  <pageSetup paperSize="9" scale="64" fitToHeight="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СЕМ Форма 3 - б</vt:lpstr>
      <vt:lpstr>'СЕМ Форма 3 - б'!Область_печати</vt:lpstr>
    </vt:vector>
  </TitlesOfParts>
  <Company>DPT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lsokolova</dc:creator>
  <cp:lastModifiedBy>Рыбкина Анна Александровна</cp:lastModifiedBy>
  <cp:lastPrinted>2021-08-13T07:21:00Z</cp:lastPrinted>
  <dcterms:created xsi:type="dcterms:W3CDTF">2013-05-22T09:44:08Z</dcterms:created>
  <dcterms:modified xsi:type="dcterms:W3CDTF">2021-12-02T13:36:21Z</dcterms:modified>
</cp:coreProperties>
</file>